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8E36BC3E-8D68-430A-932A-8E33B33A1A7F}" xr6:coauthVersionLast="47" xr6:coauthVersionMax="47" xr10:uidLastSave="{00000000-0000-0000-0000-000000000000}"/>
  <bookViews>
    <workbookView xWindow="-120" yWindow="-120" windowWidth="29040" windowHeight="15720" tabRatio="918" firstSheet="1" activeTab="1" xr2:uid="{00000000-000D-0000-FFFF-FFFF00000000}"/>
  </bookViews>
  <sheets>
    <sheet name="8.1. Đất ở tại đô thị " sheetId="12" state="hidden" r:id="rId1"/>
    <sheet name="7.1. Đất ở tại nông thôn" sheetId="16" r:id="rId2"/>
    <sheet name="8.3. Đất TMDV tại đô thị" sheetId="13" state="hidden" r:id="rId3"/>
    <sheet name="7.2. Đất TMDV tại nông thôn" sheetId="14" r:id="rId4"/>
    <sheet name="8.5. Đất SXPNN tại đô thị" sheetId="17" state="hidden" r:id="rId5"/>
    <sheet name="7.3. Đất SXPNN tại nông thôn" sheetId="18" r:id="rId6"/>
    <sheet name="7.4. Đất NN" sheetId="15" r:id="rId7"/>
  </sheets>
  <externalReferences>
    <externalReference r:id="rId8"/>
  </externalReferences>
  <definedNames>
    <definedName name="_xlnm.Print_Titles" localSheetId="1">'7.1. Đất ở tại nông thôn'!$7:$8</definedName>
    <definedName name="_xlnm.Print_Titles" localSheetId="3">'7.2. Đất TMDV tại nông thôn'!$7:$8</definedName>
    <definedName name="_xlnm.Print_Titles" localSheetId="5">'7.3.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'7.1. Đất ở tại nông thôn'!$A$1:$H$20</definedName>
    <definedName name="_xlnm.Print_Area" localSheetId="3">'7.2. Đất TMDV tại nông thôn'!$A$1:$H$20</definedName>
    <definedName name="_xlnm.Print_Area" localSheetId="5">'7.3. Đất SXPNN tại nông thôn'!$A$1:$H$20</definedName>
    <definedName name="_xlnm.Print_Area" localSheetId="6">'7.4. Đất NN'!$A$1:$E$39</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8" l="1"/>
  <c r="E19" i="18"/>
  <c r="E11" i="18"/>
  <c r="E13" i="18"/>
  <c r="E14" i="18"/>
  <c r="E15" i="18"/>
  <c r="E16" i="18"/>
  <c r="E10" i="18"/>
  <c r="E20" i="14"/>
  <c r="E19" i="14"/>
  <c r="E11" i="14"/>
  <c r="E13" i="14"/>
  <c r="E14" i="14"/>
  <c r="E15" i="14"/>
  <c r="E16" i="14"/>
  <c r="E10" i="14"/>
  <c r="G15" i="18"/>
  <c r="A11" i="18"/>
  <c r="A14" i="18" s="1"/>
  <c r="A15" i="18" s="1"/>
  <c r="A16" i="18" s="1"/>
  <c r="A11" i="14"/>
  <c r="A14" i="14" s="1"/>
  <c r="A15" i="14" s="1"/>
  <c r="A16" i="14" s="1"/>
  <c r="F10" i="18"/>
  <c r="F50" i="13"/>
  <c r="G50" i="13"/>
  <c r="H50" i="13"/>
  <c r="F33" i="13"/>
  <c r="G33" i="13"/>
  <c r="H33" i="13"/>
  <c r="F10" i="16" l="1"/>
  <c r="G10" i="16"/>
  <c r="F11" i="16"/>
  <c r="F13" i="16"/>
  <c r="G13" i="16"/>
  <c r="F14" i="16"/>
  <c r="G14" i="16"/>
  <c r="F15" i="16"/>
  <c r="G15" i="16"/>
  <c r="A11" i="16"/>
  <c r="A14" i="16" s="1"/>
  <c r="A15" i="16" s="1"/>
  <c r="A16" i="16" s="1"/>
  <c r="F15" i="18" l="1"/>
  <c r="G10" i="18"/>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G15" i="14"/>
  <c r="F15" i="14"/>
  <c r="G13" i="14"/>
  <c r="F11" i="14"/>
  <c r="G10" i="14"/>
  <c r="F10" i="14"/>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13" i="18" l="1"/>
  <c r="G13" i="18"/>
  <c r="F11" i="18"/>
  <c r="F14" i="18"/>
  <c r="G14" i="18"/>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3" i="14"/>
  <c r="F14" i="14"/>
  <c r="G14"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39" i="15" l="1"/>
  <c r="B38" i="15"/>
  <c r="A38" i="15"/>
  <c r="A39" i="15" s="1"/>
  <c r="B33" i="15"/>
  <c r="B32" i="15"/>
  <c r="A32" i="15"/>
  <c r="A33" i="15" s="1"/>
  <c r="B26" i="15"/>
  <c r="B25" i="15"/>
  <c r="A25" i="15"/>
  <c r="A26" i="15" s="1"/>
  <c r="B19" i="15"/>
  <c r="B18" i="15"/>
  <c r="A18" i="15"/>
  <c r="A19" i="15" s="1"/>
  <c r="A11" i="15"/>
  <c r="A12"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D32" i="15"/>
  <c r="C32" i="15"/>
  <c r="E32" i="15"/>
  <c r="D26" i="15"/>
  <c r="C26" i="15"/>
  <c r="E26" i="15"/>
  <c r="E25" i="15"/>
  <c r="C25" i="15"/>
  <c r="D25" i="15"/>
  <c r="E33" i="15"/>
  <c r="C33" i="15"/>
  <c r="D33" i="15"/>
  <c r="D19" i="15"/>
  <c r="C19" i="15"/>
  <c r="E19" i="15"/>
  <c r="E11" i="15"/>
  <c r="C11" i="15"/>
  <c r="D11" i="15"/>
  <c r="E12" i="15"/>
  <c r="C12" i="15"/>
  <c r="D12" i="15"/>
  <c r="D18" i="15"/>
  <c r="C18" i="15"/>
  <c r="E18" i="15"/>
</calcChain>
</file>

<file path=xl/sharedStrings.xml><?xml version="1.0" encoding="utf-8"?>
<sst xmlns="http://schemas.openxmlformats.org/spreadsheetml/2006/main" count="582" uniqueCount="231">
  <si>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</si>
  <si>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</si>
  <si>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</si>
  <si>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</si>
  <si>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</si>
  <si>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</si>
  <si>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</si>
  <si>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</si>
  <si>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</si>
  <si>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</si>
  <si>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</si>
  <si>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</si>
  <si>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</si>
  <si>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</si>
  <si>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</si>
  <si>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</si>
  <si>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</si>
  <si>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</si>
  <si>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</si>
  <si>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</si>
  <si>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</si>
  <si>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</si>
  <si>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</si>
  <si>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</si>
  <si>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</si>
  <si>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</si>
  <si>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</si>
  <si>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</si>
  <si>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</si>
  <si>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</si>
  <si>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</si>
  <si>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</si>
  <si>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</si>
  <si>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</si>
  <si>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</si>
  <si>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</si>
  <si>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</si>
  <si>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</si>
  <si>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</si>
  <si>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</si>
  <si>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</si>
  <si>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</si>
  <si>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</si>
  <si>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</si>
  <si>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</si>
  <si>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</si>
  <si>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</si>
  <si>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</si>
  <si>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</si>
  <si>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</si>
  <si>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</si>
  <si>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</si>
  <si>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</si>
  <si>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</si>
  <si>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</si>
  <si>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</si>
  <si>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</si>
  <si>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</si>
  <si>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</si>
  <si>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</si>
  <si>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</si>
  <si>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</si>
  <si>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</si>
  <si>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</si>
  <si>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</si>
  <si>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</si>
  <si>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</si>
  <si>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</si>
  <si>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</si>
  <si>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</si>
  <si>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</si>
  <si>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</si>
  <si>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</si>
  <si>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</si>
  <si>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</si>
  <si>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</si>
  <si>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</si>
  <si>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</si>
  <si>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</si>
  <si>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</si>
  <si>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</si>
  <si>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</si>
  <si>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</si>
  <si>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</si>
  <si>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</si>
  <si>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</si>
  <si>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</si>
  <si>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</si>
  <si>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</si>
  <si>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</si>
  <si>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</si>
  <si>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</si>
  <si>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</si>
  <si>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</si>
  <si>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</si>
  <si>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</si>
  <si>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</si>
  <si>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</si>
  <si>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</si>
  <si>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</si>
  <si>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</si>
  <si>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</si>
  <si>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</si>
  <si>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</si>
  <si>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</si>
  <si>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</si>
  <si>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</si>
  <si>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</si>
  <si>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</si>
  <si>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</si>
  <si>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</si>
  <si>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</si>
  <si>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</si>
  <si>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</si>
  <si>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</si>
  <si>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</si>
  <si>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</si>
  <si>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</si>
  <si>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</si>
  <si>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</si>
  <si>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</si>
  <si>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</si>
  <si>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</si>
  <si>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</si>
  <si>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</si>
  <si>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</si>
  <si>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</si>
  <si>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</si>
  <si>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</si>
  <si>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</si>
  <si>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</si>
  <si>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</si>
  <si>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</si>
  <si>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</si>
  <si>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</si>
  <si>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</si>
  <si>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</si>
  <si>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</si>
  <si>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</si>
  <si>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</si>
  <si>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</si>
  <si>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</si>
  <si>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</si>
  <si>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</si>
  <si>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</si>
  <si>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</si>
  <si>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</si>
  <si>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</si>
  <si>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</si>
  <si>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</si>
  <si>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</si>
  <si>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</si>
  <si>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</si>
  <si>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</si>
  <si>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</si>
  <si>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</si>
  <si>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</si>
  <si>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</si>
  <si>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</si>
  <si>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</si>
  <si>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</si>
  <si>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</si>
  <si>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</si>
  <si>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</si>
  <si>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</si>
  <si>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</si>
  <si>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</si>
  <si>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</si>
  <si>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</si>
  <si>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</si>
  <si>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</si>
  <si>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</si>
  <si>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</si>
  <si>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</si>
  <si>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</si>
  <si>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</si>
  <si>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</si>
  <si>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</si>
  <si>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</si>
  <si>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</si>
  <si>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</si>
  <si>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</si>
  <si>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</si>
  <si>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</si>
  <si>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</si>
  <si>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</si>
  <si>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</si>
  <si>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</si>
  <si>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</si>
  <si>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</si>
  <si>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</si>
  <si>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</si>
  <si>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</si>
  <si>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</si>
  <si>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</si>
  <si>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</si>
  <si>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</si>
  <si>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</si>
  <si>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</si>
  <si>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</si>
  <si>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</si>
  <si>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</si>
  <si>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</si>
  <si>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</si>
  <si>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</si>
  <si>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</si>
  <si>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</si>
  <si>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8. Xã Thất Khê</t>
  </si>
  <si>
    <t>7. Xã Quốc Việt</t>
  </si>
  <si>
    <t>Đường 228 phạm vi quy hoạch Cửa khẩu Bình Nghi</t>
  </si>
  <si>
    <t>Đường Tỉnh lộ 228 (ĐT228)</t>
  </si>
  <si>
    <t>Trạm kiểm soát biên phòng Bình Nghi</t>
  </si>
  <si>
    <t>Cầu thôn Nà Coóc, xã Đào Viên</t>
  </si>
  <si>
    <t>Đoạn đường chính trong chợ Bình Độ</t>
  </si>
  <si>
    <t>Đường tỉnh lộ 229 (ĐT229)</t>
  </si>
  <si>
    <t>Trụ sở UBND xã Quốc Việt</t>
  </si>
  <si>
    <t>Hết nhà hàng Hoài Thu thuộc thôn Nà Pò</t>
  </si>
  <si>
    <t>Đường rẽ vào chợ Bình Độ</t>
  </si>
  <si>
    <t>Ngã ba đường 229 (ĐT229)</t>
  </si>
  <si>
    <t>Đầu đường vào chợ Bình Độ.</t>
  </si>
  <si>
    <t>Đường Bản Nằm - Bình Độ - Đào Viên (ĐH 02)</t>
  </si>
  <si>
    <t>Đoạn giáp địa phận xã Kháng Chiến</t>
  </si>
  <si>
    <t>Ngã ba Bản Pẻn (thôn Trùng Khánh, huyện Văn Lãng)</t>
  </si>
  <si>
    <t>Xã Quốc Việt cũ</t>
  </si>
  <si>
    <t>Xã Đào Viên cũ</t>
  </si>
  <si>
    <t>BẢNG 7.1: BẢNG GIÁ ĐẤT Ở TẠI NÔNG THÔN</t>
  </si>
  <si>
    <t>BẢNG 7.2: BẢNG GIÁ ĐẤT THƯƠNG MẠI, DỊCH VỤ TẠI NÔNG THÔN</t>
  </si>
  <si>
    <t>Giá đất thương mại, dịch vụ</t>
  </si>
  <si>
    <t>BẢNG 7.3: BẢNG GIÁ ĐẤT CƠ SỞ SẢN XUẤT PHI NÔNG NGHIỆP TẠI NÔNG THÔN</t>
  </si>
  <si>
    <t>Giá đất cơ sở sản xuất phi nông nghiệp</t>
  </si>
  <si>
    <t>BẢNG 7.4: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</si>
</sst>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7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3" fontId="11" fillId="0" borderId="1" xfId="0" applyNumberFormat="1" applyFont="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3" fillId="2" borderId="1" xfId="0" applyFont="1" applyFill="1" applyBorder="1" applyAlignment="1">
      <alignmen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applyNumberFormat="1" applyFont="1" applyFill="1" applyBorder="1" applyAlignment="1">
      <alignment horizontal="center" vertical="center"/>
    </xf>
    <xf numFmtId="164" fontId="2" fillId="0" borderId="3" xfId="1" applyNumberFormat="1" applyFont="1" applyFill="1" applyBorder="1" applyAlignment="1">
      <alignment horizontal="center" vertical="center"/>
    </xf>
    <xf numFmtId="164" fontId="2" fillId="0" borderId="4" xfId="1" applyNumberFormat="1" applyFont="1" applyFill="1" applyBorder="1" applyAlignment="1">
      <alignment horizontal="center" vertical="center"/>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a7b046185e025123/Desktop/T&#7892;NG%20H&#7906;P%20GI&#193;%20&#272;&#7844;T%20N&#212;NG%20NGHI&#7878;P%2010.8.25.xlsx" TargetMode="External"/><Relationship Id="rId1" Type="http://schemas.openxmlformats.org/officeDocument/2006/relationships/externalLinkPath" Target="/a7b046185e025123/Desktop/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207</v>
      </c>
      <c r="B2" s="43"/>
      <c r="C2" s="14"/>
      <c r="D2" s="14"/>
      <c r="E2" s="15"/>
      <c r="F2" s="15"/>
      <c r="G2" s="44" t="s">
        <v>128</v>
      </c>
      <c r="H2" s="44"/>
    </row>
    <row r="3" spans="1:8" ht="15.75" x14ac:dyDescent="0.25">
      <c r="A3" s="13"/>
      <c r="B3" s="14"/>
      <c r="C3" s="14"/>
      <c r="D3" s="14"/>
      <c r="E3" s="15"/>
      <c r="F3" s="15"/>
      <c r="G3" s="15"/>
      <c r="H3" s="15"/>
    </row>
    <row r="4" spans="1:8" ht="15.75" x14ac:dyDescent="0.25">
      <c r="A4" s="49" t="s">
        <v>129</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48" t="s">
        <v>130</v>
      </c>
      <c r="F7" s="48"/>
      <c r="G7" s="48"/>
      <c r="H7" s="48"/>
    </row>
    <row r="8" spans="1:8" ht="15.75" x14ac:dyDescent="0.25">
      <c r="A8" s="48"/>
      <c r="B8" s="4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35">
        <v>11600000</v>
      </c>
      <c r="F10" s="21">
        <f>E10*0.6</f>
        <v>6960000</v>
      </c>
      <c r="G10" s="21">
        <f>E10*0.4</f>
        <v>4640000</v>
      </c>
      <c r="H10" s="21">
        <f>E10*0.2</f>
        <v>2320000</v>
      </c>
    </row>
    <row r="11" spans="1:8" ht="31.5" x14ac:dyDescent="0.25">
      <c r="A11" s="4">
        <v>2</v>
      </c>
      <c r="B11" s="34" t="s">
        <v>145</v>
      </c>
      <c r="C11" s="34" t="s">
        <v>2</v>
      </c>
      <c r="D11" s="34" t="s">
        <v>146</v>
      </c>
      <c r="E11" s="35">
        <v>10800000</v>
      </c>
      <c r="F11" s="21">
        <f t="shared" ref="F11:F52" si="0">E11*0.6</f>
        <v>6480000</v>
      </c>
      <c r="G11" s="21">
        <f t="shared" ref="G11:G32" si="1">E11*0.4</f>
        <v>4320000</v>
      </c>
      <c r="H11" s="21">
        <f t="shared" ref="H11:H32" si="2">E11*0.2</f>
        <v>2160000</v>
      </c>
    </row>
    <row r="12" spans="1:8" ht="47.25" x14ac:dyDescent="0.25">
      <c r="A12" s="4">
        <v>3</v>
      </c>
      <c r="B12" s="34" t="s">
        <v>147</v>
      </c>
      <c r="C12" s="34" t="s">
        <v>148</v>
      </c>
      <c r="D12" s="34" t="s">
        <v>149</v>
      </c>
      <c r="E12" s="35">
        <v>11400000</v>
      </c>
      <c r="F12" s="21">
        <f t="shared" si="0"/>
        <v>6840000</v>
      </c>
      <c r="G12" s="21">
        <f t="shared" si="1"/>
        <v>4560000</v>
      </c>
      <c r="H12" s="21">
        <f t="shared" si="2"/>
        <v>2280000</v>
      </c>
    </row>
    <row r="13" spans="1:8" ht="15.75" x14ac:dyDescent="0.25">
      <c r="A13" s="4">
        <v>4</v>
      </c>
      <c r="B13" s="34" t="s">
        <v>150</v>
      </c>
      <c r="C13" s="34" t="s">
        <v>2</v>
      </c>
      <c r="D13" s="34" t="s">
        <v>148</v>
      </c>
      <c r="E13" s="35">
        <v>11600000</v>
      </c>
      <c r="F13" s="21">
        <f t="shared" si="0"/>
        <v>6960000</v>
      </c>
      <c r="G13" s="21">
        <f t="shared" si="1"/>
        <v>4640000</v>
      </c>
      <c r="H13" s="21">
        <f t="shared" si="2"/>
        <v>2320000</v>
      </c>
    </row>
    <row r="14" spans="1:8" ht="15.75" x14ac:dyDescent="0.25">
      <c r="A14" s="4">
        <v>5</v>
      </c>
      <c r="B14" s="34" t="s">
        <v>151</v>
      </c>
      <c r="C14" s="34" t="s">
        <v>144</v>
      </c>
      <c r="D14" s="34" t="s">
        <v>150</v>
      </c>
      <c r="E14" s="35">
        <v>11490000</v>
      </c>
      <c r="F14" s="21">
        <f t="shared" si="0"/>
        <v>6894000</v>
      </c>
      <c r="G14" s="21">
        <f t="shared" si="1"/>
        <v>4596000</v>
      </c>
      <c r="H14" s="21">
        <f t="shared" si="2"/>
        <v>2298000</v>
      </c>
    </row>
    <row r="15" spans="1:8" ht="47.25" x14ac:dyDescent="0.25">
      <c r="A15" s="4">
        <v>6</v>
      </c>
      <c r="B15" s="34" t="s">
        <v>148</v>
      </c>
      <c r="C15" s="34" t="s">
        <v>2</v>
      </c>
      <c r="D15" s="34" t="s">
        <v>152</v>
      </c>
      <c r="E15" s="35">
        <v>11000000</v>
      </c>
      <c r="F15" s="21">
        <f t="shared" si="0"/>
        <v>6600000</v>
      </c>
      <c r="G15" s="21">
        <f t="shared" si="1"/>
        <v>4400000</v>
      </c>
      <c r="H15" s="21">
        <f t="shared" si="2"/>
        <v>2200000</v>
      </c>
    </row>
    <row r="16" spans="1:8" ht="63" x14ac:dyDescent="0.25">
      <c r="A16" s="4">
        <v>7</v>
      </c>
      <c r="B16" s="34" t="s">
        <v>2</v>
      </c>
      <c r="C16" s="34" t="s">
        <v>153</v>
      </c>
      <c r="D16" s="34" t="s">
        <v>154</v>
      </c>
      <c r="E16" s="35">
        <v>12400000</v>
      </c>
      <c r="F16" s="21">
        <f t="shared" si="0"/>
        <v>7440000</v>
      </c>
      <c r="G16" s="21">
        <f t="shared" si="1"/>
        <v>4960000</v>
      </c>
      <c r="H16" s="21">
        <f t="shared" si="2"/>
        <v>2480000</v>
      </c>
    </row>
    <row r="17" spans="1:8" ht="31.5" x14ac:dyDescent="0.25">
      <c r="A17" s="4">
        <v>8</v>
      </c>
      <c r="B17" s="34" t="s">
        <v>155</v>
      </c>
      <c r="C17" s="34" t="s">
        <v>2</v>
      </c>
      <c r="D17" s="34" t="s">
        <v>156</v>
      </c>
      <c r="E17" s="35">
        <v>8700000</v>
      </c>
      <c r="F17" s="21">
        <f t="shared" si="0"/>
        <v>5220000</v>
      </c>
      <c r="G17" s="21">
        <f t="shared" si="1"/>
        <v>3480000</v>
      </c>
      <c r="H17" s="21">
        <f t="shared" si="2"/>
        <v>1740000</v>
      </c>
    </row>
    <row r="18" spans="1:8" ht="15.75" x14ac:dyDescent="0.25">
      <c r="A18" s="4">
        <v>9</v>
      </c>
      <c r="B18" s="34" t="s">
        <v>157</v>
      </c>
      <c r="C18" s="34" t="s">
        <v>2</v>
      </c>
      <c r="D18" s="34" t="s">
        <v>158</v>
      </c>
      <c r="E18" s="35">
        <v>10800000</v>
      </c>
      <c r="F18" s="21">
        <f t="shared" si="0"/>
        <v>6480000</v>
      </c>
      <c r="G18" s="21">
        <f t="shared" si="1"/>
        <v>4320000</v>
      </c>
      <c r="H18" s="21">
        <f t="shared" si="2"/>
        <v>2160000</v>
      </c>
    </row>
    <row r="19" spans="1:8" ht="15.75" x14ac:dyDescent="0.25">
      <c r="A19" s="4">
        <v>10</v>
      </c>
      <c r="B19" s="34" t="s">
        <v>159</v>
      </c>
      <c r="C19" s="34" t="s">
        <v>2</v>
      </c>
      <c r="D19" s="34" t="s">
        <v>160</v>
      </c>
      <c r="E19" s="35">
        <v>11000000</v>
      </c>
      <c r="F19" s="21">
        <f t="shared" si="0"/>
        <v>6600000</v>
      </c>
      <c r="G19" s="21">
        <f t="shared" si="1"/>
        <v>4400000</v>
      </c>
      <c r="H19" s="21">
        <f t="shared" si="2"/>
        <v>2200000</v>
      </c>
    </row>
    <row r="20" spans="1:8" ht="47.25" x14ac:dyDescent="0.25">
      <c r="A20" s="4">
        <v>11</v>
      </c>
      <c r="B20" s="34" t="s">
        <v>161</v>
      </c>
      <c r="C20" s="34" t="s">
        <v>162</v>
      </c>
      <c r="D20" s="34" t="s">
        <v>150</v>
      </c>
      <c r="E20" s="35">
        <v>10300000</v>
      </c>
      <c r="F20" s="21">
        <f t="shared" si="0"/>
        <v>6180000</v>
      </c>
      <c r="G20" s="21">
        <f t="shared" si="1"/>
        <v>4120000</v>
      </c>
      <c r="H20" s="21">
        <f t="shared" si="2"/>
        <v>2060000</v>
      </c>
    </row>
    <row r="21" spans="1:8" ht="31.5" x14ac:dyDescent="0.25">
      <c r="A21" s="4">
        <v>12</v>
      </c>
      <c r="B21" s="34" t="s">
        <v>144</v>
      </c>
      <c r="C21" s="34" t="s">
        <v>163</v>
      </c>
      <c r="D21" s="34" t="s">
        <v>2</v>
      </c>
      <c r="E21" s="35">
        <v>4300000</v>
      </c>
      <c r="F21" s="21">
        <f t="shared" si="0"/>
        <v>2580000</v>
      </c>
      <c r="G21" s="21">
        <f t="shared" si="1"/>
        <v>1720000</v>
      </c>
      <c r="H21" s="21">
        <f t="shared" si="2"/>
        <v>860000</v>
      </c>
    </row>
    <row r="22" spans="1:8" ht="15.75" x14ac:dyDescent="0.25">
      <c r="A22" s="4">
        <v>13</v>
      </c>
      <c r="B22" s="34" t="s">
        <v>164</v>
      </c>
      <c r="C22" s="34" t="s">
        <v>150</v>
      </c>
      <c r="D22" s="34" t="s">
        <v>165</v>
      </c>
      <c r="E22" s="35">
        <v>4200000</v>
      </c>
      <c r="F22" s="21">
        <f t="shared" si="0"/>
        <v>2520000</v>
      </c>
      <c r="G22" s="21">
        <f t="shared" si="1"/>
        <v>1680000</v>
      </c>
      <c r="H22" s="21">
        <f t="shared" si="2"/>
        <v>840000</v>
      </c>
    </row>
    <row r="23" spans="1:8" ht="15.75" x14ac:dyDescent="0.25">
      <c r="A23" s="4">
        <v>14</v>
      </c>
      <c r="B23" s="34" t="s">
        <v>166</v>
      </c>
      <c r="C23" s="34" t="s">
        <v>150</v>
      </c>
      <c r="D23" s="34" t="s">
        <v>145</v>
      </c>
      <c r="E23" s="35">
        <v>4200000</v>
      </c>
      <c r="F23" s="21">
        <f t="shared" si="0"/>
        <v>2520000</v>
      </c>
      <c r="G23" s="21">
        <f t="shared" si="1"/>
        <v>1680000</v>
      </c>
      <c r="H23" s="21">
        <f t="shared" si="2"/>
        <v>840000</v>
      </c>
    </row>
    <row r="24" spans="1:8" ht="31.5" x14ac:dyDescent="0.25">
      <c r="A24" s="4">
        <v>15</v>
      </c>
      <c r="B24" s="34" t="s">
        <v>167</v>
      </c>
      <c r="C24" s="34" t="s">
        <v>2</v>
      </c>
      <c r="D24" s="34" t="s">
        <v>168</v>
      </c>
      <c r="E24" s="35">
        <v>4400000</v>
      </c>
      <c r="F24" s="21">
        <f t="shared" si="0"/>
        <v>2640000</v>
      </c>
      <c r="G24" s="21">
        <f t="shared" si="1"/>
        <v>1760000</v>
      </c>
      <c r="H24" s="21">
        <f t="shared" si="2"/>
        <v>880000</v>
      </c>
    </row>
    <row r="25" spans="1:8" ht="15.75" x14ac:dyDescent="0.25">
      <c r="A25" s="4">
        <v>16</v>
      </c>
      <c r="B25" s="34" t="s">
        <v>150</v>
      </c>
      <c r="C25" s="42" t="s">
        <v>169</v>
      </c>
      <c r="D25" s="42"/>
      <c r="E25" s="35">
        <v>4200000</v>
      </c>
      <c r="F25" s="21">
        <f t="shared" si="0"/>
        <v>2520000</v>
      </c>
      <c r="G25" s="21">
        <f t="shared" si="1"/>
        <v>1680000</v>
      </c>
      <c r="H25" s="21">
        <f t="shared" si="2"/>
        <v>840000</v>
      </c>
    </row>
    <row r="26" spans="1:8" ht="31.5" x14ac:dyDescent="0.25">
      <c r="A26" s="4">
        <v>17</v>
      </c>
      <c r="B26" s="34" t="s">
        <v>170</v>
      </c>
      <c r="C26" s="34" t="s">
        <v>2</v>
      </c>
      <c r="D26" s="34" t="s">
        <v>168</v>
      </c>
      <c r="E26" s="35">
        <v>2600000</v>
      </c>
      <c r="F26" s="21">
        <f t="shared" si="0"/>
        <v>1560000</v>
      </c>
      <c r="G26" s="21">
        <f t="shared" si="1"/>
        <v>1040000</v>
      </c>
      <c r="H26" s="21">
        <f t="shared" si="2"/>
        <v>520000</v>
      </c>
    </row>
    <row r="27" spans="1:8" ht="31.5" x14ac:dyDescent="0.25">
      <c r="A27" s="4">
        <v>18</v>
      </c>
      <c r="B27" s="34" t="s">
        <v>171</v>
      </c>
      <c r="C27" s="34" t="s">
        <v>2</v>
      </c>
      <c r="D27" s="34" t="s">
        <v>168</v>
      </c>
      <c r="E27" s="35">
        <v>2600000</v>
      </c>
      <c r="F27" s="21">
        <f t="shared" si="0"/>
        <v>1560000</v>
      </c>
      <c r="G27" s="21">
        <f t="shared" si="1"/>
        <v>1040000</v>
      </c>
      <c r="H27" s="21">
        <f t="shared" si="2"/>
        <v>520000</v>
      </c>
    </row>
    <row r="28" spans="1:8" ht="31.5" x14ac:dyDescent="0.25">
      <c r="A28" s="4">
        <v>19</v>
      </c>
      <c r="B28" s="34" t="s">
        <v>172</v>
      </c>
      <c r="C28" s="42" t="s">
        <v>173</v>
      </c>
      <c r="D28" s="42"/>
      <c r="E28" s="35">
        <v>2700000</v>
      </c>
      <c r="F28" s="21">
        <f t="shared" si="0"/>
        <v>1620000</v>
      </c>
      <c r="G28" s="21">
        <f t="shared" si="1"/>
        <v>1080000</v>
      </c>
      <c r="H28" s="21">
        <f t="shared" si="2"/>
        <v>540000</v>
      </c>
    </row>
    <row r="29" spans="1:8" ht="31.5" x14ac:dyDescent="0.25">
      <c r="A29" s="4">
        <v>20</v>
      </c>
      <c r="B29" s="34" t="s">
        <v>174</v>
      </c>
      <c r="C29" s="42" t="s">
        <v>175</v>
      </c>
      <c r="D29" s="42"/>
      <c r="E29" s="35">
        <v>2800000</v>
      </c>
      <c r="F29" s="21">
        <f t="shared" si="0"/>
        <v>1680000</v>
      </c>
      <c r="G29" s="21">
        <f t="shared" si="1"/>
        <v>1120000</v>
      </c>
      <c r="H29" s="21">
        <f t="shared" si="2"/>
        <v>560000</v>
      </c>
    </row>
    <row r="30" spans="1:8" ht="31.5" x14ac:dyDescent="0.25">
      <c r="A30" s="4">
        <v>21</v>
      </c>
      <c r="B30" s="34" t="s">
        <v>176</v>
      </c>
      <c r="C30" s="34" t="s">
        <v>177</v>
      </c>
      <c r="D30" s="34" t="s">
        <v>178</v>
      </c>
      <c r="E30" s="35">
        <v>2600000</v>
      </c>
      <c r="F30" s="21">
        <f t="shared" si="0"/>
        <v>1560000</v>
      </c>
      <c r="G30" s="21">
        <f t="shared" si="1"/>
        <v>1040000</v>
      </c>
      <c r="H30" s="21">
        <f t="shared" si="2"/>
        <v>520000</v>
      </c>
    </row>
    <row r="31" spans="1:8" ht="15.75" x14ac:dyDescent="0.25">
      <c r="A31" s="4">
        <v>22</v>
      </c>
      <c r="B31" s="34" t="s">
        <v>179</v>
      </c>
      <c r="C31" s="42" t="s">
        <v>180</v>
      </c>
      <c r="D31" s="42"/>
      <c r="E31" s="35">
        <v>2600000</v>
      </c>
      <c r="F31" s="21">
        <f>E31*0.6</f>
        <v>1560000</v>
      </c>
      <c r="G31" s="21">
        <f t="shared" si="1"/>
        <v>1040000</v>
      </c>
      <c r="H31" s="21">
        <f t="shared" si="2"/>
        <v>520000</v>
      </c>
    </row>
    <row r="32" spans="1:8" ht="15.75" x14ac:dyDescent="0.25">
      <c r="A32" s="4">
        <v>23</v>
      </c>
      <c r="B32" s="34" t="s">
        <v>181</v>
      </c>
      <c r="C32" s="42" t="s">
        <v>182</v>
      </c>
      <c r="D32" s="42"/>
      <c r="E32" s="35">
        <v>2600000</v>
      </c>
      <c r="F32" s="21">
        <f t="shared" si="0"/>
        <v>1560000</v>
      </c>
      <c r="G32" s="21">
        <f t="shared" si="1"/>
        <v>1040000</v>
      </c>
      <c r="H32" s="21">
        <f t="shared" si="2"/>
        <v>520000</v>
      </c>
    </row>
    <row r="33" spans="1:8" ht="15.75" x14ac:dyDescent="0.25">
      <c r="A33" s="4">
        <v>24</v>
      </c>
      <c r="B33" s="34" t="s">
        <v>183</v>
      </c>
      <c r="C33" s="34" t="s">
        <v>145</v>
      </c>
      <c r="D33" s="34" t="s">
        <v>165</v>
      </c>
      <c r="E33" s="35">
        <v>1390000</v>
      </c>
      <c r="F33" s="21"/>
      <c r="G33" s="21"/>
      <c r="H33" s="21"/>
    </row>
    <row r="34" spans="1:8" ht="31.5" x14ac:dyDescent="0.25">
      <c r="A34" s="4">
        <v>25</v>
      </c>
      <c r="B34" s="34" t="s">
        <v>184</v>
      </c>
      <c r="C34" s="34" t="s">
        <v>177</v>
      </c>
      <c r="D34" s="34" t="s">
        <v>178</v>
      </c>
      <c r="E34" s="35">
        <v>1100000</v>
      </c>
      <c r="F34" s="21">
        <f t="shared" si="0"/>
        <v>660000</v>
      </c>
      <c r="G34" s="21">
        <f t="shared" ref="G34:G37" si="3">E34*0.4</f>
        <v>440000</v>
      </c>
      <c r="H34" s="21">
        <f t="shared" ref="H34:H37" si="4">E34*0.2</f>
        <v>220000</v>
      </c>
    </row>
    <row r="35" spans="1:8" ht="31.5" x14ac:dyDescent="0.25">
      <c r="A35" s="4">
        <v>26</v>
      </c>
      <c r="B35" s="34" t="s">
        <v>185</v>
      </c>
      <c r="C35" s="34" t="s">
        <v>177</v>
      </c>
      <c r="D35" s="34" t="s">
        <v>178</v>
      </c>
      <c r="E35" s="35">
        <v>1100000</v>
      </c>
      <c r="F35" s="21">
        <f t="shared" si="0"/>
        <v>660000</v>
      </c>
      <c r="G35" s="21">
        <f t="shared" si="3"/>
        <v>440000</v>
      </c>
      <c r="H35" s="21">
        <f t="shared" si="4"/>
        <v>220000</v>
      </c>
    </row>
    <row r="36" spans="1:8" s="20" customFormat="1" ht="31.5" x14ac:dyDescent="0.25">
      <c r="A36" s="27">
        <v>27</v>
      </c>
      <c r="B36" s="34" t="s">
        <v>186</v>
      </c>
      <c r="C36" s="34" t="s">
        <v>177</v>
      </c>
      <c r="D36" s="34" t="s">
        <v>178</v>
      </c>
      <c r="E36" s="35">
        <v>1400000</v>
      </c>
      <c r="F36" s="21">
        <f t="shared" si="0"/>
        <v>840000</v>
      </c>
      <c r="G36" s="21">
        <f t="shared" si="3"/>
        <v>560000</v>
      </c>
      <c r="H36" s="21">
        <f t="shared" si="4"/>
        <v>280000</v>
      </c>
    </row>
    <row r="37" spans="1:8" ht="31.5" x14ac:dyDescent="0.25">
      <c r="A37" s="4">
        <v>28</v>
      </c>
      <c r="B37" s="34" t="s">
        <v>187</v>
      </c>
      <c r="C37" s="34" t="s">
        <v>177</v>
      </c>
      <c r="D37" s="34" t="s">
        <v>178</v>
      </c>
      <c r="E37" s="35">
        <v>1100000</v>
      </c>
      <c r="F37" s="21">
        <f t="shared" si="0"/>
        <v>660000</v>
      </c>
      <c r="G37" s="21">
        <f t="shared" si="3"/>
        <v>440000</v>
      </c>
      <c r="H37" s="21">
        <f t="shared" si="4"/>
        <v>220000</v>
      </c>
    </row>
    <row r="38" spans="1:8" ht="31.5" x14ac:dyDescent="0.25">
      <c r="A38" s="4">
        <v>29</v>
      </c>
      <c r="B38" s="34" t="s">
        <v>188</v>
      </c>
      <c r="C38" s="34" t="s">
        <v>177</v>
      </c>
      <c r="D38" s="34" t="s">
        <v>189</v>
      </c>
      <c r="E38" s="35">
        <v>1400000</v>
      </c>
      <c r="F38" s="21">
        <f t="shared" si="0"/>
        <v>840000</v>
      </c>
      <c r="G38" s="21">
        <f t="shared" ref="G38:G49" si="5">E38*0.4</f>
        <v>560000</v>
      </c>
      <c r="H38" s="21">
        <f t="shared" ref="H38:H49" si="6">E38*0.2</f>
        <v>280000</v>
      </c>
    </row>
    <row r="39" spans="1:8" ht="31.5" x14ac:dyDescent="0.25">
      <c r="A39" s="4">
        <v>30</v>
      </c>
      <c r="B39" s="34" t="s">
        <v>190</v>
      </c>
      <c r="C39" s="34" t="s">
        <v>177</v>
      </c>
      <c r="D39" s="34" t="s">
        <v>178</v>
      </c>
      <c r="E39" s="35">
        <v>1100000</v>
      </c>
      <c r="F39" s="21">
        <f t="shared" si="0"/>
        <v>660000</v>
      </c>
      <c r="G39" s="21">
        <f t="shared" si="5"/>
        <v>440000</v>
      </c>
      <c r="H39" s="21">
        <f t="shared" si="6"/>
        <v>220000</v>
      </c>
    </row>
    <row r="40" spans="1:8" ht="31.5" x14ac:dyDescent="0.25">
      <c r="A40" s="4">
        <v>31</v>
      </c>
      <c r="B40" s="34" t="s">
        <v>191</v>
      </c>
      <c r="C40" s="34" t="s">
        <v>177</v>
      </c>
      <c r="D40" s="34" t="s">
        <v>189</v>
      </c>
      <c r="E40" s="35">
        <v>1400000</v>
      </c>
      <c r="F40" s="21">
        <f t="shared" si="0"/>
        <v>840000</v>
      </c>
      <c r="G40" s="21">
        <f t="shared" si="5"/>
        <v>560000</v>
      </c>
      <c r="H40" s="21">
        <f t="shared" si="6"/>
        <v>280000</v>
      </c>
    </row>
    <row r="41" spans="1:8" ht="31.5" x14ac:dyDescent="0.25">
      <c r="A41" s="4">
        <v>32</v>
      </c>
      <c r="B41" s="34" t="s">
        <v>192</v>
      </c>
      <c r="C41" s="34" t="s">
        <v>177</v>
      </c>
      <c r="D41" s="34" t="s">
        <v>189</v>
      </c>
      <c r="E41" s="35">
        <v>1400000</v>
      </c>
      <c r="F41" s="21">
        <f t="shared" si="0"/>
        <v>840000</v>
      </c>
      <c r="G41" s="21">
        <f t="shared" si="5"/>
        <v>560000</v>
      </c>
      <c r="H41" s="21">
        <f t="shared" si="6"/>
        <v>280000</v>
      </c>
    </row>
    <row r="42" spans="1:8" ht="31.5" x14ac:dyDescent="0.25">
      <c r="A42" s="4">
        <v>33</v>
      </c>
      <c r="B42" s="34" t="s">
        <v>193</v>
      </c>
      <c r="C42" s="34" t="s">
        <v>177</v>
      </c>
      <c r="D42" s="34" t="s">
        <v>189</v>
      </c>
      <c r="E42" s="35">
        <v>1400000</v>
      </c>
      <c r="F42" s="21">
        <f t="shared" si="0"/>
        <v>840000</v>
      </c>
      <c r="G42" s="21">
        <f t="shared" si="5"/>
        <v>560000</v>
      </c>
      <c r="H42" s="21">
        <f t="shared" si="6"/>
        <v>280000</v>
      </c>
    </row>
    <row r="43" spans="1:8" ht="31.5" x14ac:dyDescent="0.25">
      <c r="A43" s="4">
        <v>34</v>
      </c>
      <c r="B43" s="34" t="s">
        <v>194</v>
      </c>
      <c r="C43" s="34" t="s">
        <v>195</v>
      </c>
      <c r="D43" s="34" t="s">
        <v>159</v>
      </c>
      <c r="E43" s="35">
        <v>1400000</v>
      </c>
      <c r="F43" s="21">
        <f t="shared" si="0"/>
        <v>840000</v>
      </c>
      <c r="G43" s="21">
        <f t="shared" si="5"/>
        <v>560000</v>
      </c>
      <c r="H43" s="21">
        <f t="shared" si="6"/>
        <v>280000</v>
      </c>
    </row>
    <row r="44" spans="1:8" ht="31.5" x14ac:dyDescent="0.25">
      <c r="A44" s="4">
        <v>35</v>
      </c>
      <c r="B44" s="34" t="s">
        <v>196</v>
      </c>
      <c r="C44" s="34" t="s">
        <v>177</v>
      </c>
      <c r="D44" s="34" t="s">
        <v>189</v>
      </c>
      <c r="E44" s="35">
        <v>1100000</v>
      </c>
      <c r="F44" s="21">
        <f t="shared" si="0"/>
        <v>660000</v>
      </c>
      <c r="G44" s="21">
        <f t="shared" si="5"/>
        <v>440000</v>
      </c>
      <c r="H44" s="21">
        <f t="shared" si="6"/>
        <v>220000</v>
      </c>
    </row>
    <row r="45" spans="1:8" ht="31.5" x14ac:dyDescent="0.25">
      <c r="A45" s="4">
        <v>36</v>
      </c>
      <c r="B45" s="34" t="s">
        <v>197</v>
      </c>
      <c r="C45" s="34" t="s">
        <v>177</v>
      </c>
      <c r="D45" s="34" t="s">
        <v>189</v>
      </c>
      <c r="E45" s="35">
        <v>1400000</v>
      </c>
      <c r="F45" s="21">
        <f t="shared" si="0"/>
        <v>840000</v>
      </c>
      <c r="G45" s="21">
        <f t="shared" si="5"/>
        <v>560000</v>
      </c>
      <c r="H45" s="21">
        <f t="shared" si="6"/>
        <v>280000</v>
      </c>
    </row>
    <row r="46" spans="1:8" ht="31.5" x14ac:dyDescent="0.25">
      <c r="A46" s="4">
        <v>37</v>
      </c>
      <c r="B46" s="34" t="s">
        <v>198</v>
      </c>
      <c r="C46" s="34" t="s">
        <v>177</v>
      </c>
      <c r="D46" s="34" t="s">
        <v>178</v>
      </c>
      <c r="E46" s="35">
        <v>1100000</v>
      </c>
      <c r="F46" s="21">
        <f t="shared" si="0"/>
        <v>660000</v>
      </c>
      <c r="G46" s="21">
        <f t="shared" si="5"/>
        <v>440000</v>
      </c>
      <c r="H46" s="21">
        <f t="shared" si="6"/>
        <v>220000</v>
      </c>
    </row>
    <row r="47" spans="1:8" ht="31.5" x14ac:dyDescent="0.25">
      <c r="A47" s="4">
        <v>38</v>
      </c>
      <c r="B47" s="34" t="s">
        <v>199</v>
      </c>
      <c r="C47" s="34" t="s">
        <v>177</v>
      </c>
      <c r="D47" s="34" t="s">
        <v>178</v>
      </c>
      <c r="E47" s="35">
        <v>1100000</v>
      </c>
      <c r="F47" s="21">
        <f t="shared" si="0"/>
        <v>660000</v>
      </c>
      <c r="G47" s="21">
        <f t="shared" si="5"/>
        <v>440000</v>
      </c>
      <c r="H47" s="21">
        <f t="shared" si="6"/>
        <v>220000</v>
      </c>
    </row>
    <row r="48" spans="1:8" ht="31.5" x14ac:dyDescent="0.25">
      <c r="A48" s="4">
        <v>39</v>
      </c>
      <c r="B48" s="34" t="s">
        <v>200</v>
      </c>
      <c r="C48" s="34" t="s">
        <v>177</v>
      </c>
      <c r="D48" s="34" t="s">
        <v>178</v>
      </c>
      <c r="E48" s="35">
        <v>1100000</v>
      </c>
      <c r="F48" s="21">
        <f t="shared" si="0"/>
        <v>660000</v>
      </c>
      <c r="G48" s="21">
        <f t="shared" si="5"/>
        <v>440000</v>
      </c>
      <c r="H48" s="21">
        <f t="shared" si="6"/>
        <v>220000</v>
      </c>
    </row>
    <row r="49" spans="1:8" ht="31.5" x14ac:dyDescent="0.25">
      <c r="A49" s="4">
        <v>40</v>
      </c>
      <c r="B49" s="34" t="s">
        <v>201</v>
      </c>
      <c r="C49" s="34" t="s">
        <v>202</v>
      </c>
      <c r="D49" s="34" t="s">
        <v>203</v>
      </c>
      <c r="E49" s="35">
        <v>1400000</v>
      </c>
      <c r="F49" s="21">
        <f t="shared" si="0"/>
        <v>840000</v>
      </c>
      <c r="G49" s="21">
        <f t="shared" si="5"/>
        <v>560000</v>
      </c>
      <c r="H49" s="21">
        <f t="shared" si="6"/>
        <v>280000</v>
      </c>
    </row>
    <row r="50" spans="1:8" ht="15.75" x14ac:dyDescent="0.25">
      <c r="A50" s="4">
        <v>41</v>
      </c>
      <c r="B50" s="34" t="s">
        <v>204</v>
      </c>
      <c r="C50" s="34" t="s">
        <v>177</v>
      </c>
      <c r="D50" s="34" t="s">
        <v>189</v>
      </c>
      <c r="E50" s="35">
        <v>1100000</v>
      </c>
      <c r="F50" s="21"/>
      <c r="G50" s="21"/>
      <c r="H50" s="21"/>
    </row>
    <row r="51" spans="1:8" ht="15.75" x14ac:dyDescent="0.25">
      <c r="A51" s="4">
        <v>42</v>
      </c>
      <c r="B51" s="34" t="s">
        <v>205</v>
      </c>
      <c r="C51" s="34" t="s">
        <v>177</v>
      </c>
      <c r="D51" s="34" t="s">
        <v>189</v>
      </c>
      <c r="E51" s="35">
        <v>1100000</v>
      </c>
      <c r="F51" s="21">
        <f t="shared" si="0"/>
        <v>660000</v>
      </c>
      <c r="G51" s="21">
        <f t="shared" ref="G51:G52" si="7">E51*0.4</f>
        <v>440000</v>
      </c>
      <c r="H51" s="21">
        <f t="shared" ref="H51:H52" si="8">E51*0.2</f>
        <v>220000</v>
      </c>
    </row>
    <row r="52" spans="1:8" ht="15.75" x14ac:dyDescent="0.25">
      <c r="A52" s="4">
        <v>43</v>
      </c>
      <c r="B52" s="42" t="s">
        <v>206</v>
      </c>
      <c r="C52" s="42"/>
      <c r="D52" s="42"/>
      <c r="E52" s="35">
        <v>900000</v>
      </c>
      <c r="F52" s="21">
        <f t="shared" si="0"/>
        <v>540000</v>
      </c>
      <c r="G52" s="21">
        <f t="shared" si="7"/>
        <v>360000</v>
      </c>
      <c r="H52" s="21">
        <f t="shared" si="8"/>
        <v>180000</v>
      </c>
    </row>
    <row r="53" spans="1:8" ht="15.75" x14ac:dyDescent="0.25">
      <c r="A53" s="47" t="s">
        <v>133</v>
      </c>
      <c r="B53" s="47"/>
      <c r="C53" s="47"/>
      <c r="D53" s="47"/>
      <c r="E53" s="47"/>
      <c r="F53" s="47"/>
      <c r="G53" s="47"/>
      <c r="H53" s="47"/>
    </row>
    <row r="54" spans="1:8" ht="15.75" x14ac:dyDescent="0.25">
      <c r="A54" s="40" t="s">
        <v>11</v>
      </c>
      <c r="B54" s="40"/>
      <c r="C54" s="40"/>
      <c r="D54" s="40"/>
      <c r="E54" s="41"/>
      <c r="F54" s="41"/>
      <c r="G54" s="41"/>
      <c r="H54" s="41"/>
    </row>
    <row r="55" spans="1:8" ht="15.75" x14ac:dyDescent="0.25">
      <c r="A55" s="4">
        <v>1</v>
      </c>
      <c r="B55" s="7" t="s">
        <v>143</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7"/>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208</v>
      </c>
      <c r="B2" s="43"/>
      <c r="C2" s="14"/>
      <c r="D2" s="14"/>
      <c r="E2" s="15"/>
      <c r="F2" s="15"/>
      <c r="G2" s="44" t="s">
        <v>134</v>
      </c>
      <c r="H2" s="44"/>
    </row>
    <row r="3" spans="1:8" ht="15.75" x14ac:dyDescent="0.25">
      <c r="A3" s="13"/>
      <c r="B3" s="14"/>
      <c r="C3" s="14"/>
      <c r="D3" s="14"/>
      <c r="E3" s="15"/>
      <c r="F3" s="15"/>
      <c r="G3" s="15"/>
      <c r="H3" s="15"/>
    </row>
    <row r="4" spans="1:8" ht="15.75" x14ac:dyDescent="0.25">
      <c r="A4" s="49" t="s">
        <v>225</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48" t="s">
        <v>130</v>
      </c>
      <c r="F7" s="48"/>
      <c r="G7" s="48"/>
      <c r="H7" s="48"/>
    </row>
    <row r="8" spans="1:8" ht="15.75" x14ac:dyDescent="0.25">
      <c r="A8" s="48"/>
      <c r="B8" s="48"/>
      <c r="C8" s="9" t="s">
        <v>9</v>
      </c>
      <c r="D8" s="9" t="s">
        <v>10</v>
      </c>
      <c r="E8" s="16" t="s">
        <v>7</v>
      </c>
      <c r="F8" s="16" t="s">
        <v>117</v>
      </c>
      <c r="G8" s="16" t="s">
        <v>118</v>
      </c>
      <c r="H8" s="16" t="s">
        <v>119</v>
      </c>
    </row>
    <row r="9" spans="1:8" ht="15.75" x14ac:dyDescent="0.25">
      <c r="A9" s="9" t="s">
        <v>3</v>
      </c>
      <c r="B9" s="18" t="s">
        <v>224</v>
      </c>
      <c r="C9" s="9"/>
      <c r="D9" s="9"/>
      <c r="E9" s="16"/>
      <c r="F9" s="16"/>
      <c r="G9" s="16"/>
      <c r="H9" s="16"/>
    </row>
    <row r="10" spans="1:8" ht="15.75" customHeight="1" x14ac:dyDescent="0.25">
      <c r="A10" s="4">
        <v>1</v>
      </c>
      <c r="B10" s="51" t="s">
        <v>209</v>
      </c>
      <c r="C10" s="51"/>
      <c r="D10" s="51"/>
      <c r="E10" s="38">
        <v>690000</v>
      </c>
      <c r="F10" s="21">
        <f t="shared" ref="F10:F15" si="0">E10*0.6</f>
        <v>414000</v>
      </c>
      <c r="G10" s="21">
        <f t="shared" ref="G10:G15" si="1">E10*0.4</f>
        <v>276000</v>
      </c>
      <c r="H10" s="21"/>
    </row>
    <row r="11" spans="1:8" ht="31.5" x14ac:dyDescent="0.25">
      <c r="A11" s="4">
        <f>A10+1</f>
        <v>2</v>
      </c>
      <c r="B11" s="29" t="s">
        <v>210</v>
      </c>
      <c r="C11" s="29" t="s">
        <v>211</v>
      </c>
      <c r="D11" s="29" t="s">
        <v>212</v>
      </c>
      <c r="E11" s="38">
        <v>320000</v>
      </c>
      <c r="F11" s="21">
        <f t="shared" si="0"/>
        <v>192000</v>
      </c>
      <c r="G11" s="21"/>
      <c r="H11" s="21"/>
    </row>
    <row r="12" spans="1:8" ht="15.75" customHeight="1" x14ac:dyDescent="0.25">
      <c r="A12" s="9" t="s">
        <v>1</v>
      </c>
      <c r="B12" s="18" t="s">
        <v>223</v>
      </c>
      <c r="C12" s="29"/>
      <c r="D12" s="29"/>
      <c r="E12" s="38"/>
      <c r="F12" s="21"/>
      <c r="G12" s="21"/>
      <c r="H12" s="21"/>
    </row>
    <row r="13" spans="1:8" ht="15.75" x14ac:dyDescent="0.25">
      <c r="A13" s="4">
        <v>1</v>
      </c>
      <c r="B13" s="51" t="s">
        <v>213</v>
      </c>
      <c r="C13" s="51"/>
      <c r="D13" s="51"/>
      <c r="E13" s="38">
        <v>670000</v>
      </c>
      <c r="F13" s="21">
        <f t="shared" si="0"/>
        <v>402000</v>
      </c>
      <c r="G13" s="21">
        <f t="shared" si="1"/>
        <v>268000</v>
      </c>
      <c r="H13" s="21"/>
    </row>
    <row r="14" spans="1:8" ht="31.5" x14ac:dyDescent="0.25">
      <c r="A14" s="4">
        <f t="shared" ref="A14:A16" si="2">A13+1</f>
        <v>2</v>
      </c>
      <c r="B14" s="29" t="s">
        <v>214</v>
      </c>
      <c r="C14" s="29" t="s">
        <v>215</v>
      </c>
      <c r="D14" s="29" t="s">
        <v>216</v>
      </c>
      <c r="E14" s="38">
        <v>720000</v>
      </c>
      <c r="F14" s="21">
        <f t="shared" si="0"/>
        <v>432000</v>
      </c>
      <c r="G14" s="21">
        <f t="shared" si="1"/>
        <v>288000</v>
      </c>
      <c r="H14" s="21"/>
    </row>
    <row r="15" spans="1:8" ht="31.5" x14ac:dyDescent="0.25">
      <c r="A15" s="4">
        <f t="shared" si="2"/>
        <v>3</v>
      </c>
      <c r="B15" s="29" t="s">
        <v>217</v>
      </c>
      <c r="C15" s="29" t="s">
        <v>218</v>
      </c>
      <c r="D15" s="29" t="s">
        <v>219</v>
      </c>
      <c r="E15" s="38">
        <v>680000</v>
      </c>
      <c r="F15" s="21">
        <f t="shared" si="0"/>
        <v>408000</v>
      </c>
      <c r="G15" s="21">
        <f t="shared" si="1"/>
        <v>272000</v>
      </c>
      <c r="H15" s="21"/>
    </row>
    <row r="16" spans="1:8" ht="47.25" x14ac:dyDescent="0.25">
      <c r="A16" s="4">
        <f t="shared" si="2"/>
        <v>4</v>
      </c>
      <c r="B16" s="29" t="s">
        <v>220</v>
      </c>
      <c r="C16" s="29" t="s">
        <v>221</v>
      </c>
      <c r="D16" s="29" t="s">
        <v>222</v>
      </c>
      <c r="E16" s="38">
        <v>320000</v>
      </c>
      <c r="F16" s="21"/>
      <c r="G16" s="21"/>
      <c r="H16" s="21"/>
    </row>
    <row r="17" spans="1:11" ht="15.75" x14ac:dyDescent="0.25">
      <c r="A17" s="47" t="s">
        <v>135</v>
      </c>
      <c r="B17" s="47"/>
      <c r="C17" s="47"/>
      <c r="D17" s="47"/>
      <c r="E17" s="47"/>
      <c r="F17" s="47"/>
      <c r="G17" s="47"/>
      <c r="H17" s="47"/>
    </row>
    <row r="18" spans="1:11" ht="15.75" x14ac:dyDescent="0.25">
      <c r="A18" s="40" t="s">
        <v>12</v>
      </c>
      <c r="B18" s="40"/>
      <c r="C18" s="40"/>
      <c r="D18" s="40"/>
      <c r="E18" s="40"/>
      <c r="F18" s="40"/>
      <c r="G18" s="40"/>
      <c r="H18" s="40"/>
    </row>
    <row r="19" spans="1:11" ht="15.75" x14ac:dyDescent="0.25">
      <c r="A19" s="4">
        <v>1</v>
      </c>
      <c r="B19" s="31" t="s">
        <v>223</v>
      </c>
      <c r="C19" s="27"/>
      <c r="D19" s="25"/>
      <c r="E19" s="6">
        <v>170000</v>
      </c>
      <c r="F19" s="21"/>
      <c r="G19" s="21"/>
      <c r="H19" s="6"/>
    </row>
    <row r="20" spans="1:11" ht="15.75" x14ac:dyDescent="0.25">
      <c r="A20" s="4">
        <v>2</v>
      </c>
      <c r="B20" s="31" t="s">
        <v>224</v>
      </c>
      <c r="C20" s="27"/>
      <c r="D20" s="25"/>
      <c r="E20" s="6">
        <v>140000</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50"/>
      <c r="C24" s="50"/>
      <c r="D24" s="50"/>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4">
    <mergeCell ref="B24:D24"/>
    <mergeCell ref="A2:B2"/>
    <mergeCell ref="G2:H2"/>
    <mergeCell ref="A4:H4"/>
    <mergeCell ref="A5:H5"/>
    <mergeCell ref="A6:H6"/>
    <mergeCell ref="A7:A8"/>
    <mergeCell ref="B7:B8"/>
    <mergeCell ref="C7:D7"/>
    <mergeCell ref="E7:H7"/>
    <mergeCell ref="B10:D10"/>
    <mergeCell ref="B13:D13"/>
    <mergeCell ref="A17:H17"/>
    <mergeCell ref="A18:H18"/>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46" zoomScale="85" zoomScaleNormal="100" zoomScaleSheetLayoutView="85" workbookViewId="0">
      <selection activeCell="D57" sqref="D5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207</v>
      </c>
      <c r="B2" s="43"/>
      <c r="C2" s="14"/>
      <c r="D2" s="14"/>
      <c r="E2" s="15"/>
      <c r="F2" s="15"/>
      <c r="G2" s="44" t="s">
        <v>128</v>
      </c>
      <c r="H2" s="44"/>
    </row>
    <row r="3" spans="1:8" ht="15.75" x14ac:dyDescent="0.25">
      <c r="A3" s="13"/>
      <c r="B3" s="14"/>
      <c r="C3" s="14"/>
      <c r="D3" s="14"/>
      <c r="E3" s="15"/>
      <c r="F3" s="15"/>
      <c r="G3" s="15"/>
      <c r="H3" s="15"/>
    </row>
    <row r="4" spans="1:8" ht="15.75" x14ac:dyDescent="0.25">
      <c r="A4" s="49" t="s">
        <v>136</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48" t="s">
        <v>130</v>
      </c>
      <c r="F7" s="48"/>
      <c r="G7" s="48"/>
      <c r="H7" s="48"/>
    </row>
    <row r="8" spans="1:8" ht="15.75" x14ac:dyDescent="0.25">
      <c r="A8" s="48"/>
      <c r="B8" s="4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6">
        <v>9280000</v>
      </c>
      <c r="F10" s="21">
        <f>E10*0.6</f>
        <v>5568000</v>
      </c>
      <c r="G10" s="21">
        <f>E10*0.4</f>
        <v>3712000</v>
      </c>
      <c r="H10" s="21">
        <f>E10*0.2</f>
        <v>1856000</v>
      </c>
    </row>
    <row r="11" spans="1:8" ht="31.5" x14ac:dyDescent="0.25">
      <c r="A11" s="4">
        <v>2</v>
      </c>
      <c r="B11" s="34" t="s">
        <v>145</v>
      </c>
      <c r="C11" s="34" t="s">
        <v>2</v>
      </c>
      <c r="D11" s="34" t="s">
        <v>146</v>
      </c>
      <c r="E11" s="6">
        <v>8640000</v>
      </c>
      <c r="F11" s="21">
        <f t="shared" ref="F11:F52" si="0">E11*0.6</f>
        <v>5184000</v>
      </c>
      <c r="G11" s="21">
        <f t="shared" ref="G11:G32" si="1">E11*0.4</f>
        <v>3456000</v>
      </c>
      <c r="H11" s="21">
        <f t="shared" ref="H11:H32" si="2">E11*0.2</f>
        <v>1728000</v>
      </c>
    </row>
    <row r="12" spans="1:8" ht="47.25" x14ac:dyDescent="0.25">
      <c r="A12" s="4">
        <v>3</v>
      </c>
      <c r="B12" s="34" t="s">
        <v>147</v>
      </c>
      <c r="C12" s="34" t="s">
        <v>148</v>
      </c>
      <c r="D12" s="34" t="s">
        <v>149</v>
      </c>
      <c r="E12" s="6">
        <v>9312000</v>
      </c>
      <c r="F12" s="21">
        <f t="shared" si="0"/>
        <v>5587200</v>
      </c>
      <c r="G12" s="21">
        <f t="shared" si="1"/>
        <v>3724800</v>
      </c>
      <c r="H12" s="21">
        <f t="shared" si="2"/>
        <v>1862400</v>
      </c>
    </row>
    <row r="13" spans="1:8" ht="15.75" x14ac:dyDescent="0.25">
      <c r="A13" s="4">
        <v>4</v>
      </c>
      <c r="B13" s="34" t="s">
        <v>150</v>
      </c>
      <c r="C13" s="34" t="s">
        <v>2</v>
      </c>
      <c r="D13" s="34" t="s">
        <v>148</v>
      </c>
      <c r="E13" s="6">
        <v>9280000</v>
      </c>
      <c r="F13" s="21">
        <f t="shared" si="0"/>
        <v>5568000</v>
      </c>
      <c r="G13" s="21">
        <f t="shared" si="1"/>
        <v>3712000</v>
      </c>
      <c r="H13" s="21">
        <f t="shared" si="2"/>
        <v>1856000</v>
      </c>
    </row>
    <row r="14" spans="1:8" ht="15.75" x14ac:dyDescent="0.25">
      <c r="A14" s="4">
        <v>5</v>
      </c>
      <c r="B14" s="34" t="s">
        <v>151</v>
      </c>
      <c r="C14" s="34" t="s">
        <v>144</v>
      </c>
      <c r="D14" s="34" t="s">
        <v>150</v>
      </c>
      <c r="E14" s="6">
        <v>9312000</v>
      </c>
      <c r="F14" s="21">
        <f t="shared" si="0"/>
        <v>5587200</v>
      </c>
      <c r="G14" s="21">
        <f t="shared" si="1"/>
        <v>3724800</v>
      </c>
      <c r="H14" s="21">
        <f t="shared" si="2"/>
        <v>1862400</v>
      </c>
    </row>
    <row r="15" spans="1:8" ht="47.25" x14ac:dyDescent="0.25">
      <c r="A15" s="4">
        <v>6</v>
      </c>
      <c r="B15" s="34" t="s">
        <v>148</v>
      </c>
      <c r="C15" s="34" t="s">
        <v>2</v>
      </c>
      <c r="D15" s="34" t="s">
        <v>152</v>
      </c>
      <c r="E15" s="6">
        <v>8800000</v>
      </c>
      <c r="F15" s="21">
        <f t="shared" si="0"/>
        <v>5280000</v>
      </c>
      <c r="G15" s="21">
        <f t="shared" si="1"/>
        <v>3520000</v>
      </c>
      <c r="H15" s="21">
        <f t="shared" si="2"/>
        <v>1760000</v>
      </c>
    </row>
    <row r="16" spans="1:8" ht="63" x14ac:dyDescent="0.25">
      <c r="A16" s="4">
        <v>7</v>
      </c>
      <c r="B16" s="34" t="s">
        <v>2</v>
      </c>
      <c r="C16" s="34" t="s">
        <v>153</v>
      </c>
      <c r="D16" s="34" t="s">
        <v>154</v>
      </c>
      <c r="E16" s="6">
        <v>9920000</v>
      </c>
      <c r="F16" s="21">
        <f t="shared" si="0"/>
        <v>5952000</v>
      </c>
      <c r="G16" s="21">
        <f t="shared" si="1"/>
        <v>3968000</v>
      </c>
      <c r="H16" s="21">
        <f t="shared" si="2"/>
        <v>1984000</v>
      </c>
    </row>
    <row r="17" spans="1:8" ht="31.5" x14ac:dyDescent="0.25">
      <c r="A17" s="4">
        <v>8</v>
      </c>
      <c r="B17" s="34" t="s">
        <v>155</v>
      </c>
      <c r="C17" s="34" t="s">
        <v>2</v>
      </c>
      <c r="D17" s="34" t="s">
        <v>156</v>
      </c>
      <c r="E17" s="6">
        <v>8960000</v>
      </c>
      <c r="F17" s="21">
        <f t="shared" si="0"/>
        <v>5376000</v>
      </c>
      <c r="G17" s="21">
        <f t="shared" si="1"/>
        <v>3584000</v>
      </c>
      <c r="H17" s="21">
        <f t="shared" si="2"/>
        <v>1792000</v>
      </c>
    </row>
    <row r="18" spans="1:8" ht="15.75" x14ac:dyDescent="0.25">
      <c r="A18" s="4">
        <v>9</v>
      </c>
      <c r="B18" s="34" t="s">
        <v>157</v>
      </c>
      <c r="C18" s="34" t="s">
        <v>2</v>
      </c>
      <c r="D18" s="34" t="s">
        <v>158</v>
      </c>
      <c r="E18" s="6">
        <v>8640000</v>
      </c>
      <c r="F18" s="21">
        <f t="shared" si="0"/>
        <v>5184000</v>
      </c>
      <c r="G18" s="21">
        <f t="shared" si="1"/>
        <v>3456000</v>
      </c>
      <c r="H18" s="21">
        <f t="shared" si="2"/>
        <v>1728000</v>
      </c>
    </row>
    <row r="19" spans="1:8" ht="15.75" x14ac:dyDescent="0.25">
      <c r="A19" s="4">
        <v>10</v>
      </c>
      <c r="B19" s="34" t="s">
        <v>159</v>
      </c>
      <c r="C19" s="34" t="s">
        <v>2</v>
      </c>
      <c r="D19" s="34" t="s">
        <v>160</v>
      </c>
      <c r="E19" s="6">
        <v>8800000</v>
      </c>
      <c r="F19" s="21">
        <f t="shared" si="0"/>
        <v>5280000</v>
      </c>
      <c r="G19" s="21">
        <f t="shared" si="1"/>
        <v>3520000</v>
      </c>
      <c r="H19" s="21">
        <f t="shared" si="2"/>
        <v>1760000</v>
      </c>
    </row>
    <row r="20" spans="1:8" ht="47.25" x14ac:dyDescent="0.25">
      <c r="A20" s="4">
        <v>11</v>
      </c>
      <c r="B20" s="34" t="s">
        <v>161</v>
      </c>
      <c r="C20" s="34" t="s">
        <v>162</v>
      </c>
      <c r="D20" s="34" t="s">
        <v>150</v>
      </c>
      <c r="E20" s="6">
        <v>8240000</v>
      </c>
      <c r="F20" s="21">
        <f t="shared" si="0"/>
        <v>4944000</v>
      </c>
      <c r="G20" s="21">
        <f t="shared" si="1"/>
        <v>3296000</v>
      </c>
      <c r="H20" s="21">
        <f t="shared" si="2"/>
        <v>1648000</v>
      </c>
    </row>
    <row r="21" spans="1:8" ht="31.5" x14ac:dyDescent="0.25">
      <c r="A21" s="4">
        <v>12</v>
      </c>
      <c r="B21" s="34" t="s">
        <v>144</v>
      </c>
      <c r="C21" s="34" t="s">
        <v>163</v>
      </c>
      <c r="D21" s="34" t="s">
        <v>2</v>
      </c>
      <c r="E21" s="6">
        <v>3440000</v>
      </c>
      <c r="F21" s="21">
        <f t="shared" si="0"/>
        <v>2064000</v>
      </c>
      <c r="G21" s="21">
        <f t="shared" si="1"/>
        <v>1376000</v>
      </c>
      <c r="H21" s="21">
        <f t="shared" si="2"/>
        <v>688000</v>
      </c>
    </row>
    <row r="22" spans="1:8" ht="15.75" x14ac:dyDescent="0.25">
      <c r="A22" s="4">
        <v>13</v>
      </c>
      <c r="B22" s="34" t="s">
        <v>164</v>
      </c>
      <c r="C22" s="34" t="s">
        <v>150</v>
      </c>
      <c r="D22" s="34" t="s">
        <v>165</v>
      </c>
      <c r="E22" s="6">
        <v>3360000</v>
      </c>
      <c r="F22" s="21">
        <f t="shared" si="0"/>
        <v>2016000</v>
      </c>
      <c r="G22" s="21">
        <f t="shared" si="1"/>
        <v>1344000</v>
      </c>
      <c r="H22" s="21">
        <f t="shared" si="2"/>
        <v>672000</v>
      </c>
    </row>
    <row r="23" spans="1:8" ht="15.75" x14ac:dyDescent="0.25">
      <c r="A23" s="4">
        <v>14</v>
      </c>
      <c r="B23" s="34" t="s">
        <v>166</v>
      </c>
      <c r="C23" s="34" t="s">
        <v>150</v>
      </c>
      <c r="D23" s="34" t="s">
        <v>145</v>
      </c>
      <c r="E23" s="6">
        <v>3360000</v>
      </c>
      <c r="F23" s="21">
        <f t="shared" si="0"/>
        <v>2016000</v>
      </c>
      <c r="G23" s="21">
        <f t="shared" si="1"/>
        <v>1344000</v>
      </c>
      <c r="H23" s="21">
        <f t="shared" si="2"/>
        <v>672000</v>
      </c>
    </row>
    <row r="24" spans="1:8" ht="31.5" x14ac:dyDescent="0.25">
      <c r="A24" s="4">
        <v>15</v>
      </c>
      <c r="B24" s="34" t="s">
        <v>167</v>
      </c>
      <c r="C24" s="34" t="s">
        <v>2</v>
      </c>
      <c r="D24" s="34" t="s">
        <v>168</v>
      </c>
      <c r="E24" s="6">
        <v>3520000</v>
      </c>
      <c r="F24" s="21">
        <f t="shared" si="0"/>
        <v>2112000</v>
      </c>
      <c r="G24" s="21">
        <f t="shared" si="1"/>
        <v>1408000</v>
      </c>
      <c r="H24" s="21">
        <f t="shared" si="2"/>
        <v>704000</v>
      </c>
    </row>
    <row r="25" spans="1:8" ht="15.75" x14ac:dyDescent="0.25">
      <c r="A25" s="4">
        <v>16</v>
      </c>
      <c r="B25" s="34" t="s">
        <v>150</v>
      </c>
      <c r="C25" s="42" t="s">
        <v>169</v>
      </c>
      <c r="D25" s="42"/>
      <c r="E25" s="6">
        <v>3360000</v>
      </c>
      <c r="F25" s="21">
        <f t="shared" si="0"/>
        <v>2016000</v>
      </c>
      <c r="G25" s="21">
        <f t="shared" si="1"/>
        <v>1344000</v>
      </c>
      <c r="H25" s="21">
        <f t="shared" si="2"/>
        <v>672000</v>
      </c>
    </row>
    <row r="26" spans="1:8" ht="31.5" x14ac:dyDescent="0.25">
      <c r="A26" s="4">
        <v>17</v>
      </c>
      <c r="B26" s="34" t="s">
        <v>170</v>
      </c>
      <c r="C26" s="34" t="s">
        <v>2</v>
      </c>
      <c r="D26" s="34" t="s">
        <v>168</v>
      </c>
      <c r="E26" s="6">
        <v>2080000</v>
      </c>
      <c r="F26" s="21">
        <f t="shared" si="0"/>
        <v>1248000</v>
      </c>
      <c r="G26" s="21">
        <f t="shared" si="1"/>
        <v>832000</v>
      </c>
      <c r="H26" s="21">
        <f t="shared" si="2"/>
        <v>416000</v>
      </c>
    </row>
    <row r="27" spans="1:8" ht="31.5" x14ac:dyDescent="0.25">
      <c r="A27" s="4">
        <v>18</v>
      </c>
      <c r="B27" s="34" t="s">
        <v>171</v>
      </c>
      <c r="C27" s="34" t="s">
        <v>2</v>
      </c>
      <c r="D27" s="34" t="s">
        <v>168</v>
      </c>
      <c r="E27" s="6">
        <v>2080000</v>
      </c>
      <c r="F27" s="21">
        <f t="shared" si="0"/>
        <v>1248000</v>
      </c>
      <c r="G27" s="21">
        <f t="shared" si="1"/>
        <v>832000</v>
      </c>
      <c r="H27" s="21">
        <f t="shared" si="2"/>
        <v>416000</v>
      </c>
    </row>
    <row r="28" spans="1:8" ht="31.5" x14ac:dyDescent="0.25">
      <c r="A28" s="4">
        <v>19</v>
      </c>
      <c r="B28" s="34" t="s">
        <v>172</v>
      </c>
      <c r="C28" s="42" t="s">
        <v>173</v>
      </c>
      <c r="D28" s="42"/>
      <c r="E28" s="6">
        <v>2160000</v>
      </c>
      <c r="F28" s="21">
        <f t="shared" si="0"/>
        <v>1296000</v>
      </c>
      <c r="G28" s="21">
        <f t="shared" si="1"/>
        <v>864000</v>
      </c>
      <c r="H28" s="21">
        <f t="shared" si="2"/>
        <v>432000</v>
      </c>
    </row>
    <row r="29" spans="1:8" ht="31.5" x14ac:dyDescent="0.25">
      <c r="A29" s="4">
        <v>20</v>
      </c>
      <c r="B29" s="34" t="s">
        <v>174</v>
      </c>
      <c r="C29" s="42" t="s">
        <v>175</v>
      </c>
      <c r="D29" s="42"/>
      <c r="E29" s="6">
        <v>2240000</v>
      </c>
      <c r="F29" s="21">
        <f t="shared" si="0"/>
        <v>1344000</v>
      </c>
      <c r="G29" s="21">
        <f t="shared" si="1"/>
        <v>896000</v>
      </c>
      <c r="H29" s="21">
        <f t="shared" si="2"/>
        <v>448000</v>
      </c>
    </row>
    <row r="30" spans="1:8" ht="31.5" x14ac:dyDescent="0.25">
      <c r="A30" s="4">
        <v>21</v>
      </c>
      <c r="B30" s="34" t="s">
        <v>176</v>
      </c>
      <c r="C30" s="34" t="s">
        <v>177</v>
      </c>
      <c r="D30" s="34" t="s">
        <v>178</v>
      </c>
      <c r="E30" s="6">
        <v>2080000</v>
      </c>
      <c r="F30" s="21">
        <f t="shared" si="0"/>
        <v>1248000</v>
      </c>
      <c r="G30" s="21">
        <f t="shared" si="1"/>
        <v>832000</v>
      </c>
      <c r="H30" s="21">
        <f t="shared" si="2"/>
        <v>416000</v>
      </c>
    </row>
    <row r="31" spans="1:8" ht="15.75" x14ac:dyDescent="0.25">
      <c r="A31" s="4">
        <v>22</v>
      </c>
      <c r="B31" s="34" t="s">
        <v>179</v>
      </c>
      <c r="C31" s="42" t="s">
        <v>180</v>
      </c>
      <c r="D31" s="42"/>
      <c r="E31" s="6">
        <v>2080000</v>
      </c>
      <c r="F31" s="21">
        <f>E31*0.6</f>
        <v>1248000</v>
      </c>
      <c r="G31" s="21">
        <f t="shared" si="1"/>
        <v>832000</v>
      </c>
      <c r="H31" s="21">
        <f t="shared" si="2"/>
        <v>416000</v>
      </c>
    </row>
    <row r="32" spans="1:8" ht="15.75" x14ac:dyDescent="0.25">
      <c r="A32" s="4">
        <v>23</v>
      </c>
      <c r="B32" s="34" t="s">
        <v>181</v>
      </c>
      <c r="C32" s="42" t="s">
        <v>182</v>
      </c>
      <c r="D32" s="42"/>
      <c r="E32" s="6">
        <v>2080000</v>
      </c>
      <c r="F32" s="21">
        <f t="shared" si="0"/>
        <v>1248000</v>
      </c>
      <c r="G32" s="21">
        <f t="shared" si="1"/>
        <v>832000</v>
      </c>
      <c r="H32" s="21">
        <f t="shared" si="2"/>
        <v>416000</v>
      </c>
    </row>
    <row r="33" spans="1:8" ht="15.75" x14ac:dyDescent="0.25">
      <c r="A33" s="4">
        <v>24</v>
      </c>
      <c r="B33" s="34" t="s">
        <v>183</v>
      </c>
      <c r="C33" s="34" t="s">
        <v>145</v>
      </c>
      <c r="D33" s="34" t="s">
        <v>165</v>
      </c>
      <c r="E33" s="6">
        <v>1120000</v>
      </c>
      <c r="F33" s="21">
        <f t="shared" ref="F33" si="3">E33*0.6</f>
        <v>672000</v>
      </c>
      <c r="G33" s="21">
        <f t="shared" ref="G33" si="4">E33*0.4</f>
        <v>448000</v>
      </c>
      <c r="H33" s="21">
        <f t="shared" ref="H33" si="5">E33*0.2</f>
        <v>224000</v>
      </c>
    </row>
    <row r="34" spans="1:8" ht="31.5" x14ac:dyDescent="0.25">
      <c r="A34" s="4">
        <v>25</v>
      </c>
      <c r="B34" s="34" t="s">
        <v>184</v>
      </c>
      <c r="C34" s="34" t="s">
        <v>177</v>
      </c>
      <c r="D34" s="34" t="s">
        <v>178</v>
      </c>
      <c r="E34" s="6">
        <v>880000</v>
      </c>
      <c r="F34" s="21">
        <f t="shared" si="0"/>
        <v>528000</v>
      </c>
      <c r="G34" s="21">
        <f t="shared" ref="G34:G49" si="6">E34*0.4</f>
        <v>352000</v>
      </c>
      <c r="H34" s="21">
        <f t="shared" ref="H34:H49" si="7">E34*0.2</f>
        <v>176000</v>
      </c>
    </row>
    <row r="35" spans="1:8" ht="31.5" x14ac:dyDescent="0.25">
      <c r="A35" s="4">
        <v>26</v>
      </c>
      <c r="B35" s="34" t="s">
        <v>185</v>
      </c>
      <c r="C35" s="34" t="s">
        <v>177</v>
      </c>
      <c r="D35" s="34" t="s">
        <v>178</v>
      </c>
      <c r="E35" s="6">
        <v>880000</v>
      </c>
      <c r="F35" s="21">
        <f t="shared" si="0"/>
        <v>528000</v>
      </c>
      <c r="G35" s="21">
        <f t="shared" si="6"/>
        <v>352000</v>
      </c>
      <c r="H35" s="21">
        <f t="shared" si="7"/>
        <v>176000</v>
      </c>
    </row>
    <row r="36" spans="1:8" s="20" customFormat="1" ht="31.5" x14ac:dyDescent="0.25">
      <c r="A36" s="27">
        <v>27</v>
      </c>
      <c r="B36" s="34" t="s">
        <v>186</v>
      </c>
      <c r="C36" s="34" t="s">
        <v>177</v>
      </c>
      <c r="D36" s="34" t="s">
        <v>178</v>
      </c>
      <c r="E36" s="21">
        <v>1120000</v>
      </c>
      <c r="F36" s="21">
        <f t="shared" si="0"/>
        <v>672000</v>
      </c>
      <c r="G36" s="21">
        <f t="shared" si="6"/>
        <v>448000</v>
      </c>
      <c r="H36" s="21">
        <f t="shared" si="7"/>
        <v>224000</v>
      </c>
    </row>
    <row r="37" spans="1:8" ht="31.5" x14ac:dyDescent="0.25">
      <c r="A37" s="4">
        <v>28</v>
      </c>
      <c r="B37" s="34" t="s">
        <v>187</v>
      </c>
      <c r="C37" s="34" t="s">
        <v>177</v>
      </c>
      <c r="D37" s="34" t="s">
        <v>178</v>
      </c>
      <c r="E37" s="6">
        <v>880000</v>
      </c>
      <c r="F37" s="21">
        <f t="shared" si="0"/>
        <v>528000</v>
      </c>
      <c r="G37" s="21">
        <f t="shared" si="6"/>
        <v>352000</v>
      </c>
      <c r="H37" s="21">
        <f t="shared" si="7"/>
        <v>176000</v>
      </c>
    </row>
    <row r="38" spans="1:8" ht="31.5" x14ac:dyDescent="0.25">
      <c r="A38" s="4">
        <v>29</v>
      </c>
      <c r="B38" s="34" t="s">
        <v>188</v>
      </c>
      <c r="C38" s="34" t="s">
        <v>177</v>
      </c>
      <c r="D38" s="34" t="s">
        <v>189</v>
      </c>
      <c r="E38" s="6">
        <v>1120000</v>
      </c>
      <c r="F38" s="21">
        <f t="shared" si="0"/>
        <v>672000</v>
      </c>
      <c r="G38" s="21">
        <f t="shared" si="6"/>
        <v>448000</v>
      </c>
      <c r="H38" s="21">
        <f t="shared" si="7"/>
        <v>224000</v>
      </c>
    </row>
    <row r="39" spans="1:8" ht="31.5" x14ac:dyDescent="0.25">
      <c r="A39" s="4">
        <v>30</v>
      </c>
      <c r="B39" s="34" t="s">
        <v>190</v>
      </c>
      <c r="C39" s="34" t="s">
        <v>177</v>
      </c>
      <c r="D39" s="34" t="s">
        <v>178</v>
      </c>
      <c r="E39" s="6">
        <v>880000</v>
      </c>
      <c r="F39" s="21">
        <f t="shared" si="0"/>
        <v>528000</v>
      </c>
      <c r="G39" s="21">
        <f t="shared" si="6"/>
        <v>352000</v>
      </c>
      <c r="H39" s="21">
        <f t="shared" si="7"/>
        <v>176000</v>
      </c>
    </row>
    <row r="40" spans="1:8" ht="31.5" x14ac:dyDescent="0.25">
      <c r="A40" s="4">
        <v>31</v>
      </c>
      <c r="B40" s="34" t="s">
        <v>191</v>
      </c>
      <c r="C40" s="34" t="s">
        <v>177</v>
      </c>
      <c r="D40" s="34" t="s">
        <v>189</v>
      </c>
      <c r="E40" s="6">
        <v>1120000</v>
      </c>
      <c r="F40" s="21">
        <f t="shared" si="0"/>
        <v>672000</v>
      </c>
      <c r="G40" s="21">
        <f t="shared" si="6"/>
        <v>448000</v>
      </c>
      <c r="H40" s="21">
        <f t="shared" si="7"/>
        <v>224000</v>
      </c>
    </row>
    <row r="41" spans="1:8" ht="31.5" x14ac:dyDescent="0.25">
      <c r="A41" s="4">
        <v>32</v>
      </c>
      <c r="B41" s="34" t="s">
        <v>192</v>
      </c>
      <c r="C41" s="34" t="s">
        <v>177</v>
      </c>
      <c r="D41" s="34" t="s">
        <v>189</v>
      </c>
      <c r="E41" s="6">
        <v>1120000</v>
      </c>
      <c r="F41" s="21">
        <f t="shared" si="0"/>
        <v>672000</v>
      </c>
      <c r="G41" s="21">
        <f t="shared" si="6"/>
        <v>448000</v>
      </c>
      <c r="H41" s="21">
        <f t="shared" si="7"/>
        <v>224000</v>
      </c>
    </row>
    <row r="42" spans="1:8" ht="31.5" x14ac:dyDescent="0.25">
      <c r="A42" s="4">
        <v>33</v>
      </c>
      <c r="B42" s="34" t="s">
        <v>193</v>
      </c>
      <c r="C42" s="34" t="s">
        <v>177</v>
      </c>
      <c r="D42" s="34" t="s">
        <v>189</v>
      </c>
      <c r="E42" s="6">
        <v>1120000</v>
      </c>
      <c r="F42" s="21">
        <f t="shared" si="0"/>
        <v>672000</v>
      </c>
      <c r="G42" s="21">
        <f t="shared" si="6"/>
        <v>448000</v>
      </c>
      <c r="H42" s="21">
        <f t="shared" si="7"/>
        <v>224000</v>
      </c>
    </row>
    <row r="43" spans="1:8" ht="31.5" x14ac:dyDescent="0.25">
      <c r="A43" s="4">
        <v>34</v>
      </c>
      <c r="B43" s="34" t="s">
        <v>194</v>
      </c>
      <c r="C43" s="34" t="s">
        <v>195</v>
      </c>
      <c r="D43" s="34" t="s">
        <v>159</v>
      </c>
      <c r="E43" s="6">
        <v>1120000</v>
      </c>
      <c r="F43" s="21">
        <f t="shared" si="0"/>
        <v>672000</v>
      </c>
      <c r="G43" s="21">
        <f t="shared" si="6"/>
        <v>448000</v>
      </c>
      <c r="H43" s="21">
        <f t="shared" si="7"/>
        <v>224000</v>
      </c>
    </row>
    <row r="44" spans="1:8" ht="31.5" x14ac:dyDescent="0.25">
      <c r="A44" s="4">
        <v>35</v>
      </c>
      <c r="B44" s="34" t="s">
        <v>196</v>
      </c>
      <c r="C44" s="34" t="s">
        <v>177</v>
      </c>
      <c r="D44" s="34" t="s">
        <v>189</v>
      </c>
      <c r="E44" s="6">
        <v>880000</v>
      </c>
      <c r="F44" s="21">
        <f t="shared" si="0"/>
        <v>528000</v>
      </c>
      <c r="G44" s="21">
        <f t="shared" si="6"/>
        <v>352000</v>
      </c>
      <c r="H44" s="21">
        <f t="shared" si="7"/>
        <v>176000</v>
      </c>
    </row>
    <row r="45" spans="1:8" ht="31.5" x14ac:dyDescent="0.25">
      <c r="A45" s="4">
        <v>36</v>
      </c>
      <c r="B45" s="34" t="s">
        <v>197</v>
      </c>
      <c r="C45" s="34" t="s">
        <v>177</v>
      </c>
      <c r="D45" s="34" t="s">
        <v>189</v>
      </c>
      <c r="E45" s="6">
        <v>1120000</v>
      </c>
      <c r="F45" s="21">
        <f t="shared" si="0"/>
        <v>672000</v>
      </c>
      <c r="G45" s="21">
        <f t="shared" si="6"/>
        <v>448000</v>
      </c>
      <c r="H45" s="21">
        <f t="shared" si="7"/>
        <v>224000</v>
      </c>
    </row>
    <row r="46" spans="1:8" ht="31.5" x14ac:dyDescent="0.25">
      <c r="A46" s="4">
        <v>37</v>
      </c>
      <c r="B46" s="34" t="s">
        <v>198</v>
      </c>
      <c r="C46" s="34" t="s">
        <v>177</v>
      </c>
      <c r="D46" s="34" t="s">
        <v>178</v>
      </c>
      <c r="E46" s="6">
        <v>880000</v>
      </c>
      <c r="F46" s="21">
        <f t="shared" si="0"/>
        <v>528000</v>
      </c>
      <c r="G46" s="21">
        <f t="shared" si="6"/>
        <v>352000</v>
      </c>
      <c r="H46" s="21">
        <f t="shared" si="7"/>
        <v>176000</v>
      </c>
    </row>
    <row r="47" spans="1:8" ht="31.5" x14ac:dyDescent="0.25">
      <c r="A47" s="4">
        <v>38</v>
      </c>
      <c r="B47" s="34" t="s">
        <v>199</v>
      </c>
      <c r="C47" s="34" t="s">
        <v>177</v>
      </c>
      <c r="D47" s="34" t="s">
        <v>178</v>
      </c>
      <c r="E47" s="6">
        <v>880000</v>
      </c>
      <c r="F47" s="21">
        <f t="shared" si="0"/>
        <v>528000</v>
      </c>
      <c r="G47" s="21">
        <f t="shared" si="6"/>
        <v>352000</v>
      </c>
      <c r="H47" s="21">
        <f t="shared" si="7"/>
        <v>176000</v>
      </c>
    </row>
    <row r="48" spans="1:8" ht="31.5" x14ac:dyDescent="0.25">
      <c r="A48" s="4">
        <v>39</v>
      </c>
      <c r="B48" s="34" t="s">
        <v>200</v>
      </c>
      <c r="C48" s="34" t="s">
        <v>177</v>
      </c>
      <c r="D48" s="34" t="s">
        <v>178</v>
      </c>
      <c r="E48" s="6">
        <v>880000</v>
      </c>
      <c r="F48" s="21">
        <f t="shared" si="0"/>
        <v>528000</v>
      </c>
      <c r="G48" s="21">
        <f t="shared" si="6"/>
        <v>352000</v>
      </c>
      <c r="H48" s="21">
        <f t="shared" si="7"/>
        <v>176000</v>
      </c>
    </row>
    <row r="49" spans="1:8" ht="31.5" x14ac:dyDescent="0.25">
      <c r="A49" s="4">
        <v>40</v>
      </c>
      <c r="B49" s="34" t="s">
        <v>201</v>
      </c>
      <c r="C49" s="34" t="s">
        <v>202</v>
      </c>
      <c r="D49" s="34" t="s">
        <v>203</v>
      </c>
      <c r="E49" s="6">
        <v>1120000</v>
      </c>
      <c r="F49" s="21">
        <f t="shared" si="0"/>
        <v>672000</v>
      </c>
      <c r="G49" s="21">
        <f t="shared" si="6"/>
        <v>448000</v>
      </c>
      <c r="H49" s="21">
        <f t="shared" si="7"/>
        <v>224000</v>
      </c>
    </row>
    <row r="50" spans="1:8" ht="15.75" x14ac:dyDescent="0.25">
      <c r="A50" s="4">
        <v>41</v>
      </c>
      <c r="B50" s="34" t="s">
        <v>204</v>
      </c>
      <c r="C50" s="34" t="s">
        <v>177</v>
      </c>
      <c r="D50" s="34" t="s">
        <v>189</v>
      </c>
      <c r="E50" s="8">
        <v>880000</v>
      </c>
      <c r="F50" s="21">
        <f t="shared" ref="F50" si="8">E50*0.6</f>
        <v>528000</v>
      </c>
      <c r="G50" s="21">
        <f t="shared" ref="G50" si="9">E50*0.4</f>
        <v>352000</v>
      </c>
      <c r="H50" s="21">
        <f t="shared" ref="H50" si="10">E50*0.2</f>
        <v>176000</v>
      </c>
    </row>
    <row r="51" spans="1:8" ht="15.75" x14ac:dyDescent="0.25">
      <c r="A51" s="4">
        <v>42</v>
      </c>
      <c r="B51" s="34" t="s">
        <v>205</v>
      </c>
      <c r="C51" s="34" t="s">
        <v>177</v>
      </c>
      <c r="D51" s="34" t="s">
        <v>189</v>
      </c>
      <c r="E51" s="6">
        <v>880000</v>
      </c>
      <c r="F51" s="21">
        <f t="shared" si="0"/>
        <v>528000</v>
      </c>
      <c r="G51" s="21">
        <f t="shared" ref="G51:G52" si="11">E51*0.4</f>
        <v>352000</v>
      </c>
      <c r="H51" s="21">
        <f t="shared" ref="H51:H52" si="12">E51*0.2</f>
        <v>176000</v>
      </c>
    </row>
    <row r="52" spans="1:8" ht="15.75" x14ac:dyDescent="0.25">
      <c r="A52" s="4">
        <v>43</v>
      </c>
      <c r="B52" s="42" t="s">
        <v>206</v>
      </c>
      <c r="C52" s="42"/>
      <c r="D52" s="42"/>
      <c r="E52" s="6">
        <v>880000</v>
      </c>
      <c r="F52" s="21">
        <f t="shared" si="0"/>
        <v>528000</v>
      </c>
      <c r="G52" s="21">
        <f t="shared" si="11"/>
        <v>352000</v>
      </c>
      <c r="H52" s="21">
        <f t="shared" si="12"/>
        <v>176000</v>
      </c>
    </row>
    <row r="53" spans="1:8" ht="15.75" x14ac:dyDescent="0.25">
      <c r="A53" s="47" t="s">
        <v>133</v>
      </c>
      <c r="B53" s="47"/>
      <c r="C53" s="47"/>
      <c r="D53" s="47"/>
      <c r="E53" s="47"/>
      <c r="F53" s="47"/>
      <c r="G53" s="47"/>
      <c r="H53" s="47"/>
    </row>
    <row r="54" spans="1:8" ht="15.75" x14ac:dyDescent="0.25">
      <c r="A54" s="40" t="s">
        <v>11</v>
      </c>
      <c r="B54" s="40"/>
      <c r="C54" s="40"/>
      <c r="D54" s="40"/>
      <c r="E54" s="41"/>
      <c r="F54" s="41"/>
      <c r="G54" s="41"/>
      <c r="H54" s="41"/>
    </row>
    <row r="55" spans="1:8" ht="15.75" x14ac:dyDescent="0.25">
      <c r="A55" s="4">
        <v>1</v>
      </c>
      <c r="B55" s="7" t="s">
        <v>143</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7"/>
  <sheetViews>
    <sheetView view="pageBreakPreview" zoomScaleNormal="100" zoomScaleSheetLayoutView="100" workbookViewId="0">
      <selection activeCell="E15" sqref="E15"/>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208</v>
      </c>
      <c r="B2" s="43"/>
      <c r="C2" s="14"/>
      <c r="D2" s="14"/>
      <c r="E2" s="15"/>
      <c r="F2" s="15"/>
      <c r="G2" s="44" t="s">
        <v>134</v>
      </c>
      <c r="H2" s="44"/>
    </row>
    <row r="3" spans="1:8" ht="15.75" x14ac:dyDescent="0.25">
      <c r="A3" s="13"/>
      <c r="B3" s="14"/>
      <c r="C3" s="14"/>
      <c r="D3" s="14"/>
      <c r="E3" s="15"/>
      <c r="F3" s="15"/>
      <c r="G3" s="15"/>
      <c r="H3" s="15"/>
    </row>
    <row r="4" spans="1:8" ht="15.75" x14ac:dyDescent="0.25">
      <c r="A4" s="49" t="s">
        <v>226</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48" t="s">
        <v>227</v>
      </c>
      <c r="F7" s="48"/>
      <c r="G7" s="48"/>
      <c r="H7" s="48"/>
    </row>
    <row r="8" spans="1:8" ht="15.75" x14ac:dyDescent="0.25">
      <c r="A8" s="48"/>
      <c r="B8" s="48"/>
      <c r="C8" s="9" t="s">
        <v>9</v>
      </c>
      <c r="D8" s="9" t="s">
        <v>10</v>
      </c>
      <c r="E8" s="16" t="s">
        <v>7</v>
      </c>
      <c r="F8" s="16" t="s">
        <v>117</v>
      </c>
      <c r="G8" s="16" t="s">
        <v>118</v>
      </c>
      <c r="H8" s="16" t="s">
        <v>119</v>
      </c>
    </row>
    <row r="9" spans="1:8" ht="15.75" x14ac:dyDescent="0.25">
      <c r="A9" s="9" t="s">
        <v>3</v>
      </c>
      <c r="B9" s="18" t="s">
        <v>224</v>
      </c>
      <c r="C9" s="9"/>
      <c r="D9" s="9"/>
      <c r="E9" s="4"/>
      <c r="F9" s="4"/>
      <c r="G9" s="4"/>
      <c r="H9" s="4"/>
    </row>
    <row r="10" spans="1:8" ht="15.75" x14ac:dyDescent="0.25">
      <c r="A10" s="4">
        <v>1</v>
      </c>
      <c r="B10" s="51" t="s">
        <v>209</v>
      </c>
      <c r="C10" s="51"/>
      <c r="D10" s="51"/>
      <c r="E10" s="6">
        <f>+'7.1. Đất ở tại nông thôn'!E10*0.8</f>
        <v>552000</v>
      </c>
      <c r="F10" s="21">
        <f t="shared" ref="F10:F15" si="0">E10*0.6</f>
        <v>331200</v>
      </c>
      <c r="G10" s="21">
        <f t="shared" ref="G10:G15" si="1">E10*0.4</f>
        <v>220800</v>
      </c>
      <c r="H10" s="21"/>
    </row>
    <row r="11" spans="1:8" ht="31.5" x14ac:dyDescent="0.25">
      <c r="A11" s="4">
        <f>A10+1</f>
        <v>2</v>
      </c>
      <c r="B11" s="29" t="s">
        <v>210</v>
      </c>
      <c r="C11" s="29" t="s">
        <v>211</v>
      </c>
      <c r="D11" s="29" t="s">
        <v>212</v>
      </c>
      <c r="E11" s="6">
        <f>+'7.1. Đất ở tại nông thôn'!E11*0.8</f>
        <v>256000</v>
      </c>
      <c r="F11" s="21">
        <f t="shared" si="0"/>
        <v>153600</v>
      </c>
      <c r="G11" s="21"/>
      <c r="H11" s="21"/>
    </row>
    <row r="12" spans="1:8" ht="15.75" x14ac:dyDescent="0.25">
      <c r="A12" s="9" t="s">
        <v>1</v>
      </c>
      <c r="B12" s="18" t="s">
        <v>223</v>
      </c>
      <c r="C12" s="29"/>
      <c r="D12" s="29"/>
      <c r="E12" s="6"/>
      <c r="F12" s="21"/>
      <c r="G12" s="21"/>
      <c r="H12" s="21"/>
    </row>
    <row r="13" spans="1:8" ht="15.75" x14ac:dyDescent="0.25">
      <c r="A13" s="4">
        <v>1</v>
      </c>
      <c r="B13" s="51" t="s">
        <v>213</v>
      </c>
      <c r="C13" s="51"/>
      <c r="D13" s="51"/>
      <c r="E13" s="6">
        <f>+'7.1. Đất ở tại nông thôn'!E13*0.8</f>
        <v>536000</v>
      </c>
      <c r="F13" s="21">
        <f t="shared" si="0"/>
        <v>321600</v>
      </c>
      <c r="G13" s="21">
        <f t="shared" si="1"/>
        <v>214400</v>
      </c>
      <c r="H13" s="21"/>
    </row>
    <row r="14" spans="1:8" ht="31.5" x14ac:dyDescent="0.25">
      <c r="A14" s="4">
        <f t="shared" ref="A14:A16" si="2">A13+1</f>
        <v>2</v>
      </c>
      <c r="B14" s="29" t="s">
        <v>214</v>
      </c>
      <c r="C14" s="29" t="s">
        <v>215</v>
      </c>
      <c r="D14" s="29" t="s">
        <v>216</v>
      </c>
      <c r="E14" s="6">
        <f>+'7.1. Đất ở tại nông thôn'!E14*0.8</f>
        <v>576000</v>
      </c>
      <c r="F14" s="21">
        <f t="shared" si="0"/>
        <v>345600</v>
      </c>
      <c r="G14" s="21">
        <f t="shared" si="1"/>
        <v>230400</v>
      </c>
      <c r="H14" s="21"/>
    </row>
    <row r="15" spans="1:8" ht="31.5" x14ac:dyDescent="0.25">
      <c r="A15" s="4">
        <f t="shared" si="2"/>
        <v>3</v>
      </c>
      <c r="B15" s="29" t="s">
        <v>217</v>
      </c>
      <c r="C15" s="29" t="s">
        <v>218</v>
      </c>
      <c r="D15" s="29" t="s">
        <v>219</v>
      </c>
      <c r="E15" s="6">
        <f>+'7.1. Đất ở tại nông thôn'!E15*0.8</f>
        <v>544000</v>
      </c>
      <c r="F15" s="21">
        <f t="shared" si="0"/>
        <v>326400</v>
      </c>
      <c r="G15" s="21">
        <f t="shared" si="1"/>
        <v>217600</v>
      </c>
      <c r="H15" s="21"/>
    </row>
    <row r="16" spans="1:8" ht="47.25" x14ac:dyDescent="0.25">
      <c r="A16" s="4">
        <f t="shared" si="2"/>
        <v>4</v>
      </c>
      <c r="B16" s="29" t="s">
        <v>220</v>
      </c>
      <c r="C16" s="29" t="s">
        <v>221</v>
      </c>
      <c r="D16" s="29" t="s">
        <v>222</v>
      </c>
      <c r="E16" s="6">
        <f>+'7.1. Đất ở tại nông thôn'!E16*0.8</f>
        <v>256000</v>
      </c>
      <c r="F16" s="21"/>
      <c r="G16" s="21"/>
      <c r="H16" s="21"/>
    </row>
    <row r="17" spans="1:11" ht="15.75" x14ac:dyDescent="0.25">
      <c r="A17" s="47" t="s">
        <v>135</v>
      </c>
      <c r="B17" s="47"/>
      <c r="C17" s="47"/>
      <c r="D17" s="47"/>
      <c r="E17" s="47"/>
      <c r="F17" s="47"/>
      <c r="G17" s="47"/>
      <c r="H17" s="47"/>
    </row>
    <row r="18" spans="1:11" ht="15.75" x14ac:dyDescent="0.25">
      <c r="A18" s="40" t="s">
        <v>12</v>
      </c>
      <c r="B18" s="40"/>
      <c r="C18" s="40"/>
      <c r="D18" s="40"/>
      <c r="E18" s="40"/>
      <c r="F18" s="40"/>
      <c r="G18" s="40"/>
      <c r="H18" s="40"/>
    </row>
    <row r="19" spans="1:11" ht="16.5" customHeight="1" x14ac:dyDescent="0.25">
      <c r="A19" s="4">
        <v>1</v>
      </c>
      <c r="B19" s="31" t="s">
        <v>223</v>
      </c>
      <c r="C19" s="27"/>
      <c r="D19" s="25"/>
      <c r="E19" s="6">
        <f>+'7.1. Đất ở tại nông thôn'!E19*0.8</f>
        <v>136000</v>
      </c>
      <c r="F19" s="21"/>
      <c r="G19" s="21"/>
      <c r="H19" s="6"/>
    </row>
    <row r="20" spans="1:11" ht="15.75" x14ac:dyDescent="0.25">
      <c r="A20" s="4">
        <v>2</v>
      </c>
      <c r="B20" s="31" t="s">
        <v>224</v>
      </c>
      <c r="C20" s="27"/>
      <c r="D20" s="25"/>
      <c r="E20" s="6">
        <f>+'7.1. Đất ở tại nông thôn'!E20*0.8</f>
        <v>112000</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50"/>
      <c r="C24" s="50"/>
      <c r="D24" s="50"/>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4">
    <mergeCell ref="A18:H18"/>
    <mergeCell ref="B24:D24"/>
    <mergeCell ref="A7:A8"/>
    <mergeCell ref="B7:B8"/>
    <mergeCell ref="C7:D7"/>
    <mergeCell ref="E7:H7"/>
    <mergeCell ref="A17:H17"/>
    <mergeCell ref="B10:D10"/>
    <mergeCell ref="B13:D13"/>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zoomScaleNormal="100" zoomScaleSheetLayoutView="100"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127</v>
      </c>
      <c r="B2" s="43"/>
      <c r="C2" s="14"/>
      <c r="D2" s="14"/>
      <c r="E2" s="15"/>
      <c r="F2" s="15"/>
      <c r="G2" s="44" t="s">
        <v>128</v>
      </c>
      <c r="H2" s="44"/>
    </row>
    <row r="3" spans="1:8" ht="15.75" x14ac:dyDescent="0.25">
      <c r="A3" s="13"/>
      <c r="B3" s="14"/>
      <c r="C3" s="14"/>
      <c r="D3" s="14"/>
      <c r="E3" s="15"/>
      <c r="F3" s="15"/>
      <c r="G3" s="15"/>
      <c r="H3" s="15"/>
    </row>
    <row r="4" spans="1:8" ht="15.75" x14ac:dyDescent="0.25">
      <c r="A4" s="49" t="s">
        <v>137</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58" t="s">
        <v>130</v>
      </c>
      <c r="F7" s="59"/>
      <c r="G7" s="59"/>
      <c r="H7" s="60"/>
    </row>
    <row r="8" spans="1:8" ht="15.75" x14ac:dyDescent="0.25">
      <c r="A8" s="48"/>
      <c r="B8" s="48"/>
      <c r="C8" s="9" t="s">
        <v>9</v>
      </c>
      <c r="D8" s="9" t="s">
        <v>10</v>
      </c>
      <c r="E8" s="16" t="s">
        <v>7</v>
      </c>
      <c r="F8" s="17" t="s">
        <v>117</v>
      </c>
      <c r="G8" s="17" t="s">
        <v>118</v>
      </c>
      <c r="H8" s="17" t="s">
        <v>119</v>
      </c>
    </row>
    <row r="9" spans="1:8" s="20" customFormat="1" ht="15.75" x14ac:dyDescent="0.25">
      <c r="A9" s="19" t="s">
        <v>3</v>
      </c>
      <c r="B9" s="18" t="s">
        <v>132</v>
      </c>
      <c r="C9" s="18"/>
      <c r="D9" s="18"/>
      <c r="E9" s="19"/>
      <c r="F9" s="19"/>
      <c r="G9" s="19"/>
      <c r="H9" s="19"/>
    </row>
    <row r="10" spans="1:8" ht="15.75" x14ac:dyDescent="0.25">
      <c r="A10" s="4">
        <v>1</v>
      </c>
      <c r="B10" s="7" t="s">
        <v>15</v>
      </c>
      <c r="C10" s="7" t="s">
        <v>16</v>
      </c>
      <c r="D10" s="7" t="s">
        <v>17</v>
      </c>
      <c r="E10" s="6">
        <v>5200000</v>
      </c>
      <c r="F10" s="21">
        <f>E10*0.6</f>
        <v>3120000</v>
      </c>
      <c r="G10" s="21">
        <f>E10*0.4</f>
        <v>2080000</v>
      </c>
      <c r="H10" s="21">
        <f>E10*0.2</f>
        <v>1040000</v>
      </c>
    </row>
    <row r="11" spans="1:8" ht="47.25" x14ac:dyDescent="0.25">
      <c r="A11" s="4">
        <v>2</v>
      </c>
      <c r="B11" s="7" t="s">
        <v>18</v>
      </c>
      <c r="C11" s="7" t="s">
        <v>19</v>
      </c>
      <c r="D11" s="7" t="s">
        <v>20</v>
      </c>
      <c r="E11" s="6">
        <v>4900000</v>
      </c>
      <c r="F11" s="21">
        <f t="shared" ref="F11:F52" si="0">E11*0.6</f>
        <v>2940000</v>
      </c>
      <c r="G11" s="21">
        <f t="shared" ref="G11:G32" si="1">E11*0.4</f>
        <v>1960000</v>
      </c>
      <c r="H11" s="21">
        <f t="shared" ref="H11:H32" si="2">E11*0.2</f>
        <v>980000</v>
      </c>
    </row>
    <row r="12" spans="1:8" ht="47.25" x14ac:dyDescent="0.25">
      <c r="A12" s="4">
        <v>3</v>
      </c>
      <c r="B12" s="7" t="s">
        <v>21</v>
      </c>
      <c r="C12" s="7" t="s">
        <v>22</v>
      </c>
      <c r="D12" s="7" t="s">
        <v>23</v>
      </c>
      <c r="E12" s="6">
        <v>4300000</v>
      </c>
      <c r="F12" s="21">
        <f t="shared" si="0"/>
        <v>2580000</v>
      </c>
      <c r="G12" s="21">
        <f t="shared" si="1"/>
        <v>1720000</v>
      </c>
      <c r="H12" s="21">
        <f t="shared" si="2"/>
        <v>860000</v>
      </c>
    </row>
    <row r="13" spans="1:8" ht="47.25" x14ac:dyDescent="0.25">
      <c r="A13" s="4">
        <v>4</v>
      </c>
      <c r="B13" s="7" t="s">
        <v>24</v>
      </c>
      <c r="C13" s="7" t="s">
        <v>25</v>
      </c>
      <c r="D13" s="7" t="s">
        <v>26</v>
      </c>
      <c r="E13" s="6">
        <v>4300000</v>
      </c>
      <c r="F13" s="21">
        <f t="shared" si="0"/>
        <v>2580000</v>
      </c>
      <c r="G13" s="21">
        <f t="shared" si="1"/>
        <v>1720000</v>
      </c>
      <c r="H13" s="21">
        <f t="shared" si="2"/>
        <v>860000</v>
      </c>
    </row>
    <row r="14" spans="1:8" ht="47.25" x14ac:dyDescent="0.25">
      <c r="A14" s="4">
        <v>5</v>
      </c>
      <c r="B14" s="7" t="s">
        <v>27</v>
      </c>
      <c r="C14" s="7" t="s">
        <v>23</v>
      </c>
      <c r="D14" s="7" t="s">
        <v>28</v>
      </c>
      <c r="E14" s="6">
        <v>2700000</v>
      </c>
      <c r="F14" s="21">
        <f t="shared" si="0"/>
        <v>1620000</v>
      </c>
      <c r="G14" s="21">
        <f t="shared" si="1"/>
        <v>1080000</v>
      </c>
      <c r="H14" s="21">
        <f t="shared" si="2"/>
        <v>540000</v>
      </c>
    </row>
    <row r="15" spans="1:8" ht="47.25" x14ac:dyDescent="0.25">
      <c r="A15" s="4">
        <v>6</v>
      </c>
      <c r="B15" s="7" t="s">
        <v>29</v>
      </c>
      <c r="C15" s="7" t="s">
        <v>30</v>
      </c>
      <c r="D15" s="7" t="s">
        <v>31</v>
      </c>
      <c r="E15" s="6">
        <v>2600000</v>
      </c>
      <c r="F15" s="21">
        <f t="shared" si="0"/>
        <v>1560000</v>
      </c>
      <c r="G15" s="21">
        <f t="shared" si="1"/>
        <v>1040000</v>
      </c>
      <c r="H15" s="21">
        <f t="shared" si="2"/>
        <v>520000</v>
      </c>
    </row>
    <row r="16" spans="1:8" ht="47.25" x14ac:dyDescent="0.25">
      <c r="A16" s="4">
        <v>7</v>
      </c>
      <c r="B16" s="7" t="s">
        <v>32</v>
      </c>
      <c r="C16" s="7" t="s">
        <v>33</v>
      </c>
      <c r="D16" s="7" t="s">
        <v>34</v>
      </c>
      <c r="E16" s="6">
        <v>2500000</v>
      </c>
      <c r="F16" s="21">
        <f t="shared" si="0"/>
        <v>1500000</v>
      </c>
      <c r="G16" s="21">
        <f t="shared" si="1"/>
        <v>1000000</v>
      </c>
      <c r="H16" s="21">
        <f t="shared" si="2"/>
        <v>500000</v>
      </c>
    </row>
    <row r="17" spans="1:8" ht="47.25" x14ac:dyDescent="0.25">
      <c r="A17" s="4">
        <v>8</v>
      </c>
      <c r="B17" s="7" t="s">
        <v>2</v>
      </c>
      <c r="C17" s="7" t="s">
        <v>35</v>
      </c>
      <c r="D17" s="7" t="s">
        <v>36</v>
      </c>
      <c r="E17" s="6">
        <v>2400000</v>
      </c>
      <c r="F17" s="21">
        <f t="shared" si="0"/>
        <v>1440000</v>
      </c>
      <c r="G17" s="21">
        <f t="shared" si="1"/>
        <v>960000</v>
      </c>
      <c r="H17" s="21">
        <f t="shared" si="2"/>
        <v>480000</v>
      </c>
    </row>
    <row r="18" spans="1:8" ht="47.25" x14ac:dyDescent="0.25">
      <c r="A18" s="4">
        <v>9</v>
      </c>
      <c r="B18" s="7" t="s">
        <v>37</v>
      </c>
      <c r="C18" s="7" t="s">
        <v>38</v>
      </c>
      <c r="D18" s="7" t="s">
        <v>39</v>
      </c>
      <c r="E18" s="6">
        <v>2400000</v>
      </c>
      <c r="F18" s="21">
        <f t="shared" si="0"/>
        <v>1440000</v>
      </c>
      <c r="G18" s="21">
        <f t="shared" si="1"/>
        <v>960000</v>
      </c>
      <c r="H18" s="21">
        <f t="shared" si="2"/>
        <v>480000</v>
      </c>
    </row>
    <row r="19" spans="1:8" ht="15.75" x14ac:dyDescent="0.25">
      <c r="A19" s="4">
        <v>10</v>
      </c>
      <c r="B19" s="7" t="s">
        <v>40</v>
      </c>
      <c r="C19" s="7" t="s">
        <v>0</v>
      </c>
      <c r="D19" s="7" t="s">
        <v>41</v>
      </c>
      <c r="E19" s="6">
        <v>2000000</v>
      </c>
      <c r="F19" s="21">
        <f t="shared" si="0"/>
        <v>1200000</v>
      </c>
      <c r="G19" s="21">
        <f t="shared" si="1"/>
        <v>800000</v>
      </c>
      <c r="H19" s="21">
        <f t="shared" si="2"/>
        <v>400000</v>
      </c>
    </row>
    <row r="20" spans="1:8" ht="63" x14ac:dyDescent="0.25">
      <c r="A20" s="4">
        <v>11</v>
      </c>
      <c r="B20" s="7" t="s">
        <v>42</v>
      </c>
      <c r="C20" s="7" t="s">
        <v>43</v>
      </c>
      <c r="D20" s="7" t="s">
        <v>44</v>
      </c>
      <c r="E20" s="6">
        <v>1700000</v>
      </c>
      <c r="F20" s="21">
        <f t="shared" si="0"/>
        <v>1020000</v>
      </c>
      <c r="G20" s="21">
        <f t="shared" si="1"/>
        <v>680000</v>
      </c>
      <c r="H20" s="21">
        <f t="shared" si="2"/>
        <v>340000</v>
      </c>
    </row>
    <row r="21" spans="1:8" ht="31.5" x14ac:dyDescent="0.25">
      <c r="A21" s="4">
        <v>12</v>
      </c>
      <c r="B21" s="7" t="s">
        <v>13</v>
      </c>
      <c r="C21" s="7" t="s">
        <v>45</v>
      </c>
      <c r="D21" s="7" t="s">
        <v>46</v>
      </c>
      <c r="E21" s="6">
        <v>7000000</v>
      </c>
      <c r="F21" s="21">
        <f t="shared" si="0"/>
        <v>4200000</v>
      </c>
      <c r="G21" s="21">
        <f t="shared" si="1"/>
        <v>2800000</v>
      </c>
      <c r="H21" s="21">
        <f t="shared" si="2"/>
        <v>1400000</v>
      </c>
    </row>
    <row r="22" spans="1:8" ht="31.5" x14ac:dyDescent="0.25">
      <c r="A22" s="4">
        <v>13</v>
      </c>
      <c r="B22" s="7" t="s">
        <v>14</v>
      </c>
      <c r="C22" s="7" t="s">
        <v>46</v>
      </c>
      <c r="D22" s="7" t="s">
        <v>47</v>
      </c>
      <c r="E22" s="6">
        <v>5200000</v>
      </c>
      <c r="F22" s="21">
        <f t="shared" si="0"/>
        <v>3120000</v>
      </c>
      <c r="G22" s="21">
        <f t="shared" si="1"/>
        <v>2080000</v>
      </c>
      <c r="H22" s="21">
        <f t="shared" si="2"/>
        <v>1040000</v>
      </c>
    </row>
    <row r="23" spans="1:8" ht="31.5" x14ac:dyDescent="0.25">
      <c r="A23" s="4">
        <v>14</v>
      </c>
      <c r="B23" s="7" t="s">
        <v>48</v>
      </c>
      <c r="C23" s="7" t="s">
        <v>47</v>
      </c>
      <c r="D23" s="7" t="s">
        <v>49</v>
      </c>
      <c r="E23" s="6">
        <v>3100000</v>
      </c>
      <c r="F23" s="21">
        <f t="shared" si="0"/>
        <v>1860000</v>
      </c>
      <c r="G23" s="21">
        <f t="shared" si="1"/>
        <v>1240000</v>
      </c>
      <c r="H23" s="21">
        <f t="shared" si="2"/>
        <v>620000</v>
      </c>
    </row>
    <row r="24" spans="1:8" ht="15.75" x14ac:dyDescent="0.25">
      <c r="A24" s="4">
        <v>15</v>
      </c>
      <c r="B24" s="7" t="s">
        <v>50</v>
      </c>
      <c r="C24" s="7" t="s">
        <v>49</v>
      </c>
      <c r="D24" s="7" t="s">
        <v>51</v>
      </c>
      <c r="E24" s="6">
        <v>2000000</v>
      </c>
      <c r="F24" s="21">
        <f t="shared" si="0"/>
        <v>1200000</v>
      </c>
      <c r="G24" s="21">
        <f t="shared" si="1"/>
        <v>800000</v>
      </c>
      <c r="H24" s="21">
        <f t="shared" si="2"/>
        <v>400000</v>
      </c>
    </row>
    <row r="25" spans="1:8" ht="15.75" x14ac:dyDescent="0.25">
      <c r="A25" s="4">
        <v>16</v>
      </c>
      <c r="B25" s="7" t="s">
        <v>52</v>
      </c>
      <c r="C25" s="7" t="s">
        <v>51</v>
      </c>
      <c r="D25" s="7" t="s">
        <v>53</v>
      </c>
      <c r="E25" s="6">
        <v>1400000</v>
      </c>
      <c r="F25" s="21">
        <f t="shared" si="0"/>
        <v>840000</v>
      </c>
      <c r="G25" s="21">
        <f t="shared" si="1"/>
        <v>560000</v>
      </c>
      <c r="H25" s="21">
        <f t="shared" si="2"/>
        <v>280000</v>
      </c>
    </row>
    <row r="26" spans="1:8" ht="15.75" x14ac:dyDescent="0.25">
      <c r="A26" s="4">
        <v>17</v>
      </c>
      <c r="B26" s="7" t="s">
        <v>54</v>
      </c>
      <c r="C26" s="7" t="s">
        <v>45</v>
      </c>
      <c r="D26" s="7" t="s">
        <v>16</v>
      </c>
      <c r="E26" s="6">
        <v>7000000</v>
      </c>
      <c r="F26" s="21">
        <f t="shared" si="0"/>
        <v>4200000</v>
      </c>
      <c r="G26" s="21">
        <f t="shared" si="1"/>
        <v>2800000</v>
      </c>
      <c r="H26" s="21">
        <f t="shared" si="2"/>
        <v>1400000</v>
      </c>
    </row>
    <row r="27" spans="1:8" ht="31.5" x14ac:dyDescent="0.25">
      <c r="A27" s="4">
        <v>18</v>
      </c>
      <c r="B27" s="7" t="s">
        <v>55</v>
      </c>
      <c r="C27" s="7" t="s">
        <v>56</v>
      </c>
      <c r="D27" s="7" t="s">
        <v>57</v>
      </c>
      <c r="E27" s="6">
        <v>5100000</v>
      </c>
      <c r="F27" s="21">
        <f t="shared" si="0"/>
        <v>3060000</v>
      </c>
      <c r="G27" s="21">
        <f t="shared" si="1"/>
        <v>2040000</v>
      </c>
      <c r="H27" s="21">
        <f t="shared" si="2"/>
        <v>1020000</v>
      </c>
    </row>
    <row r="28" spans="1:8" ht="31.5" x14ac:dyDescent="0.25">
      <c r="A28" s="4">
        <v>19</v>
      </c>
      <c r="B28" s="7" t="s">
        <v>58</v>
      </c>
      <c r="C28" s="7" t="s">
        <v>59</v>
      </c>
      <c r="D28" s="7" t="s">
        <v>60</v>
      </c>
      <c r="E28" s="6">
        <v>5100000</v>
      </c>
      <c r="F28" s="21">
        <f t="shared" si="0"/>
        <v>3060000</v>
      </c>
      <c r="G28" s="21">
        <f t="shared" si="1"/>
        <v>2040000</v>
      </c>
      <c r="H28" s="21">
        <f t="shared" si="2"/>
        <v>1020000</v>
      </c>
    </row>
    <row r="29" spans="1:8" ht="31.5" x14ac:dyDescent="0.25">
      <c r="A29" s="4">
        <v>20</v>
      </c>
      <c r="B29" s="7" t="s">
        <v>61</v>
      </c>
      <c r="C29" s="7" t="s">
        <v>60</v>
      </c>
      <c r="D29" s="7" t="s">
        <v>62</v>
      </c>
      <c r="E29" s="6">
        <v>2100000</v>
      </c>
      <c r="F29" s="21">
        <f t="shared" si="0"/>
        <v>1260000</v>
      </c>
      <c r="G29" s="21">
        <f t="shared" si="1"/>
        <v>840000</v>
      </c>
      <c r="H29" s="21">
        <f t="shared" si="2"/>
        <v>420000</v>
      </c>
    </row>
    <row r="30" spans="1:8" ht="31.5" x14ac:dyDescent="0.25">
      <c r="A30" s="4">
        <v>21</v>
      </c>
      <c r="B30" s="7" t="s">
        <v>63</v>
      </c>
      <c r="C30" s="7" t="s">
        <v>62</v>
      </c>
      <c r="D30" s="7" t="s">
        <v>64</v>
      </c>
      <c r="E30" s="6">
        <v>1600000</v>
      </c>
      <c r="F30" s="21">
        <f t="shared" si="0"/>
        <v>960000</v>
      </c>
      <c r="G30" s="21">
        <f t="shared" si="1"/>
        <v>640000</v>
      </c>
      <c r="H30" s="21">
        <f t="shared" si="2"/>
        <v>320000</v>
      </c>
    </row>
    <row r="31" spans="1:8" ht="31.5" x14ac:dyDescent="0.25">
      <c r="A31" s="4">
        <v>22</v>
      </c>
      <c r="B31" s="7" t="s">
        <v>65</v>
      </c>
      <c r="C31" s="7" t="s">
        <v>64</v>
      </c>
      <c r="D31" s="7" t="s">
        <v>66</v>
      </c>
      <c r="E31" s="6">
        <v>1000000</v>
      </c>
      <c r="F31" s="21">
        <f>E31*0.6</f>
        <v>600000</v>
      </c>
      <c r="G31" s="21">
        <f t="shared" si="1"/>
        <v>400000</v>
      </c>
      <c r="H31" s="21">
        <f t="shared" si="2"/>
        <v>200000</v>
      </c>
    </row>
    <row r="32" spans="1:8" ht="31.5" x14ac:dyDescent="0.25">
      <c r="A32" s="4">
        <v>23</v>
      </c>
      <c r="B32" s="7" t="s">
        <v>67</v>
      </c>
      <c r="C32" s="7" t="s">
        <v>68</v>
      </c>
      <c r="D32" s="7" t="s">
        <v>69</v>
      </c>
      <c r="E32" s="6">
        <v>600000</v>
      </c>
      <c r="F32" s="21">
        <f t="shared" si="0"/>
        <v>360000</v>
      </c>
      <c r="G32" s="21">
        <f t="shared" si="1"/>
        <v>240000</v>
      </c>
      <c r="H32" s="21">
        <f t="shared" si="2"/>
        <v>120000</v>
      </c>
    </row>
    <row r="33" spans="1:8" ht="47.25" x14ac:dyDescent="0.25">
      <c r="A33" s="4">
        <v>24</v>
      </c>
      <c r="B33" s="7" t="s">
        <v>70</v>
      </c>
      <c r="C33" s="7" t="s">
        <v>71</v>
      </c>
      <c r="D33" s="7" t="s">
        <v>17</v>
      </c>
      <c r="E33" s="6"/>
      <c r="F33" s="21"/>
      <c r="G33" s="21"/>
      <c r="H33" s="21"/>
    </row>
    <row r="34" spans="1:8" ht="47.25" x14ac:dyDescent="0.25">
      <c r="A34" s="4">
        <v>25</v>
      </c>
      <c r="B34" s="7" t="s">
        <v>70</v>
      </c>
      <c r="C34" s="7" t="s">
        <v>17</v>
      </c>
      <c r="D34" s="7" t="s">
        <v>72</v>
      </c>
      <c r="E34" s="6">
        <v>3000000</v>
      </c>
      <c r="F34" s="21">
        <f t="shared" si="0"/>
        <v>1800000</v>
      </c>
      <c r="G34" s="21">
        <f t="shared" ref="G34:G49" si="3">E34*0.4</f>
        <v>1200000</v>
      </c>
      <c r="H34" s="21">
        <f t="shared" ref="H34:H49" si="4">E34*0.2</f>
        <v>600000</v>
      </c>
    </row>
    <row r="35" spans="1:8" ht="15.75" x14ac:dyDescent="0.25">
      <c r="A35" s="4">
        <v>26</v>
      </c>
      <c r="B35" s="7" t="s">
        <v>73</v>
      </c>
      <c r="C35" s="7" t="s">
        <v>72</v>
      </c>
      <c r="D35" s="7" t="s">
        <v>74</v>
      </c>
      <c r="E35" s="6">
        <v>2000000</v>
      </c>
      <c r="F35" s="21">
        <f t="shared" si="0"/>
        <v>1200000</v>
      </c>
      <c r="G35" s="21">
        <f t="shared" si="3"/>
        <v>800000</v>
      </c>
      <c r="H35" s="21">
        <f t="shared" si="4"/>
        <v>400000</v>
      </c>
    </row>
    <row r="36" spans="1:8" s="20" customFormat="1" ht="31.5" x14ac:dyDescent="0.25">
      <c r="A36" s="27">
        <v>27</v>
      </c>
      <c r="B36" s="29" t="s">
        <v>126</v>
      </c>
      <c r="C36" s="29" t="s">
        <v>75</v>
      </c>
      <c r="D36" s="29" t="s">
        <v>116</v>
      </c>
      <c r="E36" s="21">
        <v>3600000</v>
      </c>
      <c r="F36" s="21">
        <f t="shared" si="0"/>
        <v>2160000</v>
      </c>
      <c r="G36" s="21">
        <f t="shared" si="3"/>
        <v>1440000</v>
      </c>
      <c r="H36" s="21">
        <f t="shared" si="4"/>
        <v>720000</v>
      </c>
    </row>
    <row r="37" spans="1:8" ht="47.25" x14ac:dyDescent="0.25">
      <c r="A37" s="4">
        <v>28</v>
      </c>
      <c r="B37" s="7" t="s">
        <v>18</v>
      </c>
      <c r="C37" s="7" t="s">
        <v>76</v>
      </c>
      <c r="D37" s="7" t="s">
        <v>77</v>
      </c>
      <c r="E37" s="6">
        <v>5200000</v>
      </c>
      <c r="F37" s="21">
        <f t="shared" si="0"/>
        <v>3120000</v>
      </c>
      <c r="G37" s="21">
        <f t="shared" si="3"/>
        <v>2080000</v>
      </c>
      <c r="H37" s="21">
        <f t="shared" si="4"/>
        <v>1040000</v>
      </c>
    </row>
    <row r="38" spans="1:8" ht="47.25" x14ac:dyDescent="0.25">
      <c r="A38" s="4">
        <v>29</v>
      </c>
      <c r="B38" s="7" t="s">
        <v>78</v>
      </c>
      <c r="C38" s="7" t="s">
        <v>79</v>
      </c>
      <c r="D38" s="7" t="s">
        <v>80</v>
      </c>
      <c r="E38" s="22">
        <v>1500000</v>
      </c>
      <c r="F38" s="21">
        <f t="shared" si="0"/>
        <v>900000</v>
      </c>
      <c r="G38" s="21">
        <f t="shared" si="3"/>
        <v>600000</v>
      </c>
      <c r="H38" s="21">
        <f t="shared" si="4"/>
        <v>300000</v>
      </c>
    </row>
    <row r="39" spans="1:8" ht="47.25" x14ac:dyDescent="0.25">
      <c r="A39" s="4">
        <v>30</v>
      </c>
      <c r="B39" s="7" t="s">
        <v>81</v>
      </c>
      <c r="C39" s="7" t="s">
        <v>82</v>
      </c>
      <c r="D39" s="7" t="s">
        <v>83</v>
      </c>
      <c r="E39" s="22">
        <v>1600000</v>
      </c>
      <c r="F39" s="21">
        <f t="shared" si="0"/>
        <v>960000</v>
      </c>
      <c r="G39" s="21">
        <f t="shared" si="3"/>
        <v>640000</v>
      </c>
      <c r="H39" s="21">
        <f t="shared" si="4"/>
        <v>320000</v>
      </c>
    </row>
    <row r="40" spans="1:8" ht="31.5" x14ac:dyDescent="0.25">
      <c r="A40" s="4">
        <v>31</v>
      </c>
      <c r="B40" s="7" t="s">
        <v>84</v>
      </c>
      <c r="C40" s="7" t="s">
        <v>83</v>
      </c>
      <c r="D40" s="7" t="s">
        <v>85</v>
      </c>
      <c r="E40" s="22">
        <v>1300000</v>
      </c>
      <c r="F40" s="21">
        <f t="shared" si="0"/>
        <v>780000</v>
      </c>
      <c r="G40" s="21">
        <f t="shared" si="3"/>
        <v>520000</v>
      </c>
      <c r="H40" s="21">
        <f t="shared" si="4"/>
        <v>260000</v>
      </c>
    </row>
    <row r="41" spans="1:8" ht="31.5" x14ac:dyDescent="0.25">
      <c r="A41" s="4">
        <v>32</v>
      </c>
      <c r="B41" s="7" t="s">
        <v>86</v>
      </c>
      <c r="C41" s="7" t="s">
        <v>87</v>
      </c>
      <c r="D41" s="7" t="s">
        <v>88</v>
      </c>
      <c r="E41" s="22">
        <v>1100000</v>
      </c>
      <c r="F41" s="21">
        <f t="shared" si="0"/>
        <v>660000</v>
      </c>
      <c r="G41" s="21">
        <f t="shared" si="3"/>
        <v>440000</v>
      </c>
      <c r="H41" s="21">
        <f t="shared" si="4"/>
        <v>220000</v>
      </c>
    </row>
    <row r="42" spans="1:8" ht="47.25" x14ac:dyDescent="0.25">
      <c r="A42" s="4">
        <v>33</v>
      </c>
      <c r="B42" s="7" t="s">
        <v>89</v>
      </c>
      <c r="C42" s="7" t="s">
        <v>90</v>
      </c>
      <c r="D42" s="7" t="s">
        <v>91</v>
      </c>
      <c r="E42" s="22">
        <v>1600000</v>
      </c>
      <c r="F42" s="21">
        <f t="shared" si="0"/>
        <v>960000</v>
      </c>
      <c r="G42" s="21">
        <f t="shared" si="3"/>
        <v>640000</v>
      </c>
      <c r="H42" s="21">
        <f t="shared" si="4"/>
        <v>320000</v>
      </c>
    </row>
    <row r="43" spans="1:8" ht="47.25" x14ac:dyDescent="0.25">
      <c r="A43" s="4">
        <v>34</v>
      </c>
      <c r="B43" s="7" t="s">
        <v>92</v>
      </c>
      <c r="C43" s="7" t="s">
        <v>93</v>
      </c>
      <c r="D43" s="7" t="s">
        <v>94</v>
      </c>
      <c r="E43" s="22">
        <v>1600000</v>
      </c>
      <c r="F43" s="21">
        <f t="shared" si="0"/>
        <v>960000</v>
      </c>
      <c r="G43" s="21">
        <f t="shared" si="3"/>
        <v>640000</v>
      </c>
      <c r="H43" s="21">
        <f t="shared" si="4"/>
        <v>320000</v>
      </c>
    </row>
    <row r="44" spans="1:8" ht="63" x14ac:dyDescent="0.25">
      <c r="A44" s="4">
        <v>35</v>
      </c>
      <c r="B44" s="7" t="s">
        <v>95</v>
      </c>
      <c r="C44" s="7" t="s">
        <v>96</v>
      </c>
      <c r="D44" s="7" t="s">
        <v>97</v>
      </c>
      <c r="E44" s="22">
        <v>1500000</v>
      </c>
      <c r="F44" s="21">
        <f t="shared" si="0"/>
        <v>900000</v>
      </c>
      <c r="G44" s="21">
        <f t="shared" si="3"/>
        <v>600000</v>
      </c>
      <c r="H44" s="21">
        <f t="shared" si="4"/>
        <v>300000</v>
      </c>
    </row>
    <row r="45" spans="1:8" ht="47.25" x14ac:dyDescent="0.25">
      <c r="A45" s="4">
        <v>36</v>
      </c>
      <c r="B45" s="7" t="s">
        <v>98</v>
      </c>
      <c r="C45" s="7" t="s">
        <v>99</v>
      </c>
      <c r="D45" s="7" t="s">
        <v>100</v>
      </c>
      <c r="E45" s="22">
        <v>1500000</v>
      </c>
      <c r="F45" s="21">
        <f t="shared" si="0"/>
        <v>900000</v>
      </c>
      <c r="G45" s="21">
        <f t="shared" si="3"/>
        <v>600000</v>
      </c>
      <c r="H45" s="21">
        <f t="shared" si="4"/>
        <v>300000</v>
      </c>
    </row>
    <row r="46" spans="1:8" ht="78.75" x14ac:dyDescent="0.25">
      <c r="A46" s="4">
        <v>37</v>
      </c>
      <c r="B46" s="7" t="s">
        <v>101</v>
      </c>
      <c r="C46" s="7" t="s">
        <v>102</v>
      </c>
      <c r="D46" s="7" t="s">
        <v>103</v>
      </c>
      <c r="E46" s="22">
        <v>1500000</v>
      </c>
      <c r="F46" s="21">
        <f t="shared" si="0"/>
        <v>900000</v>
      </c>
      <c r="G46" s="21">
        <f t="shared" si="3"/>
        <v>600000</v>
      </c>
      <c r="H46" s="21">
        <f t="shared" si="4"/>
        <v>300000</v>
      </c>
    </row>
    <row r="47" spans="1:8" ht="31.5" x14ac:dyDescent="0.25">
      <c r="A47" s="4">
        <v>38</v>
      </c>
      <c r="B47" s="7" t="s">
        <v>104</v>
      </c>
      <c r="C47" s="7" t="s">
        <v>105</v>
      </c>
      <c r="D47" s="7" t="s">
        <v>106</v>
      </c>
      <c r="E47" s="22">
        <v>1100000</v>
      </c>
      <c r="F47" s="21">
        <f t="shared" si="0"/>
        <v>660000</v>
      </c>
      <c r="G47" s="21">
        <f t="shared" si="3"/>
        <v>440000</v>
      </c>
      <c r="H47" s="21">
        <f t="shared" si="4"/>
        <v>220000</v>
      </c>
    </row>
    <row r="48" spans="1:8" ht="31.5" x14ac:dyDescent="0.25">
      <c r="A48" s="4">
        <v>39</v>
      </c>
      <c r="B48" s="7" t="s">
        <v>107</v>
      </c>
      <c r="C48" s="7" t="s">
        <v>108</v>
      </c>
      <c r="D48" s="7" t="s">
        <v>109</v>
      </c>
      <c r="E48" s="22">
        <v>1200000</v>
      </c>
      <c r="F48" s="21">
        <f t="shared" si="0"/>
        <v>720000</v>
      </c>
      <c r="G48" s="21">
        <f t="shared" si="3"/>
        <v>480000</v>
      </c>
      <c r="H48" s="21">
        <f t="shared" si="4"/>
        <v>240000</v>
      </c>
    </row>
    <row r="49" spans="1:8" ht="31.5" x14ac:dyDescent="0.25">
      <c r="A49" s="4">
        <v>40</v>
      </c>
      <c r="B49" s="7" t="s">
        <v>110</v>
      </c>
      <c r="C49" s="7" t="s">
        <v>111</v>
      </c>
      <c r="D49" s="7" t="s">
        <v>112</v>
      </c>
      <c r="E49" s="22">
        <v>1700000</v>
      </c>
      <c r="F49" s="21">
        <f t="shared" si="0"/>
        <v>1020000</v>
      </c>
      <c r="G49" s="21">
        <f t="shared" si="3"/>
        <v>680000</v>
      </c>
      <c r="H49" s="21">
        <f t="shared" si="4"/>
        <v>340000</v>
      </c>
    </row>
    <row r="50" spans="1:8" ht="15.75" x14ac:dyDescent="0.25">
      <c r="A50" s="4">
        <v>41</v>
      </c>
      <c r="B50" s="7" t="s">
        <v>113</v>
      </c>
      <c r="C50" s="7"/>
      <c r="D50" s="7"/>
      <c r="E50" s="8"/>
      <c r="F50" s="21"/>
      <c r="G50" s="21"/>
      <c r="H50" s="21"/>
    </row>
    <row r="51" spans="1:8" ht="31.5" x14ac:dyDescent="0.25">
      <c r="A51" s="4">
        <v>42</v>
      </c>
      <c r="B51" s="7" t="s">
        <v>114</v>
      </c>
      <c r="C51" s="7"/>
      <c r="D51" s="7"/>
      <c r="E51" s="22">
        <v>4400000</v>
      </c>
      <c r="F51" s="21">
        <f t="shared" si="0"/>
        <v>2640000</v>
      </c>
      <c r="G51" s="21">
        <f t="shared" ref="G51:G52" si="5">E51*0.4</f>
        <v>1760000</v>
      </c>
      <c r="H51" s="21">
        <f t="shared" ref="H51:H52" si="6">E51*0.2</f>
        <v>880000</v>
      </c>
    </row>
    <row r="52" spans="1:8" ht="47.25" x14ac:dyDescent="0.25">
      <c r="A52" s="4">
        <v>43</v>
      </c>
      <c r="B52" s="7" t="s">
        <v>115</v>
      </c>
      <c r="C52" s="7"/>
      <c r="D52" s="7"/>
      <c r="E52" s="22">
        <v>2100000</v>
      </c>
      <c r="F52" s="21">
        <f t="shared" si="0"/>
        <v>1260000</v>
      </c>
      <c r="G52" s="21">
        <f t="shared" si="5"/>
        <v>840000</v>
      </c>
      <c r="H52" s="21">
        <f t="shared" si="6"/>
        <v>420000</v>
      </c>
    </row>
    <row r="53" spans="1:8" ht="15.75" x14ac:dyDescent="0.25">
      <c r="A53" s="52" t="s">
        <v>133</v>
      </c>
      <c r="B53" s="53"/>
      <c r="C53" s="53"/>
      <c r="D53" s="53"/>
      <c r="E53" s="53"/>
      <c r="F53" s="53"/>
      <c r="G53" s="53"/>
      <c r="H53" s="53"/>
    </row>
    <row r="54" spans="1:8" ht="15.75" x14ac:dyDescent="0.25">
      <c r="A54" s="54" t="s">
        <v>11</v>
      </c>
      <c r="B54" s="55"/>
      <c r="C54" s="55"/>
      <c r="D54" s="55"/>
      <c r="E54" s="56"/>
      <c r="F54" s="57"/>
      <c r="G54" s="57"/>
      <c r="H54" s="57"/>
    </row>
    <row r="55" spans="1:8" ht="15.75" x14ac:dyDescent="0.25">
      <c r="A55" s="4">
        <v>1</v>
      </c>
      <c r="B55" s="7" t="s">
        <v>132</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7"/>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3" t="s">
        <v>208</v>
      </c>
      <c r="B2" s="43"/>
      <c r="C2" s="14"/>
      <c r="D2" s="14"/>
      <c r="E2" s="15"/>
      <c r="F2" s="15"/>
      <c r="G2" s="44" t="s">
        <v>134</v>
      </c>
      <c r="H2" s="44"/>
    </row>
    <row r="3" spans="1:8" ht="15.75" x14ac:dyDescent="0.25">
      <c r="A3" s="13"/>
      <c r="B3" s="14"/>
      <c r="C3" s="14"/>
      <c r="D3" s="14"/>
      <c r="E3" s="15"/>
      <c r="F3" s="15"/>
      <c r="G3" s="15"/>
      <c r="H3" s="15"/>
    </row>
    <row r="4" spans="1:8" ht="15.75" x14ac:dyDescent="0.25">
      <c r="A4" s="49" t="s">
        <v>228</v>
      </c>
      <c r="B4" s="49"/>
      <c r="C4" s="49"/>
      <c r="D4" s="49"/>
      <c r="E4" s="49"/>
      <c r="F4" s="49"/>
      <c r="G4" s="49"/>
      <c r="H4" s="49"/>
    </row>
    <row r="5" spans="1:8" ht="15.75" x14ac:dyDescent="0.25">
      <c r="A5" s="45" t="s">
        <v>131</v>
      </c>
      <c r="B5" s="45"/>
      <c r="C5" s="45"/>
      <c r="D5" s="45"/>
      <c r="E5" s="45"/>
      <c r="F5" s="45"/>
      <c r="G5" s="45"/>
      <c r="H5" s="45"/>
    </row>
    <row r="6" spans="1:8" ht="15.75" x14ac:dyDescent="0.25">
      <c r="A6" s="46" t="s">
        <v>8</v>
      </c>
      <c r="B6" s="46"/>
      <c r="C6" s="46"/>
      <c r="D6" s="46"/>
      <c r="E6" s="46"/>
      <c r="F6" s="46"/>
      <c r="G6" s="46"/>
      <c r="H6" s="46"/>
    </row>
    <row r="7" spans="1:8" ht="15.75" x14ac:dyDescent="0.25">
      <c r="A7" s="48" t="s">
        <v>4</v>
      </c>
      <c r="B7" s="48" t="s">
        <v>5</v>
      </c>
      <c r="C7" s="48" t="s">
        <v>6</v>
      </c>
      <c r="D7" s="48"/>
      <c r="E7" s="48" t="s">
        <v>229</v>
      </c>
      <c r="F7" s="48"/>
      <c r="G7" s="48"/>
      <c r="H7" s="48"/>
    </row>
    <row r="8" spans="1:8" ht="15.75" x14ac:dyDescent="0.25">
      <c r="A8" s="48"/>
      <c r="B8" s="48"/>
      <c r="C8" s="9" t="s">
        <v>9</v>
      </c>
      <c r="D8" s="9" t="s">
        <v>10</v>
      </c>
      <c r="E8" s="16" t="s">
        <v>7</v>
      </c>
      <c r="F8" s="16" t="s">
        <v>117</v>
      </c>
      <c r="G8" s="16" t="s">
        <v>118</v>
      </c>
      <c r="H8" s="16" t="s">
        <v>119</v>
      </c>
    </row>
    <row r="9" spans="1:8" ht="15.75" x14ac:dyDescent="0.25">
      <c r="A9" s="9" t="s">
        <v>3</v>
      </c>
      <c r="B9" s="18" t="s">
        <v>224</v>
      </c>
      <c r="C9" s="9"/>
      <c r="D9" s="9"/>
      <c r="E9" s="4"/>
      <c r="F9" s="4"/>
      <c r="G9" s="4"/>
      <c r="H9" s="4"/>
    </row>
    <row r="10" spans="1:8" ht="15.75" x14ac:dyDescent="0.25">
      <c r="A10" s="4">
        <v>1</v>
      </c>
      <c r="B10" s="51" t="s">
        <v>209</v>
      </c>
      <c r="C10" s="51"/>
      <c r="D10" s="51"/>
      <c r="E10" s="6">
        <f>+'7.1. Đất ở tại nông thôn'!E10*0.7</f>
        <v>482999.99999999994</v>
      </c>
      <c r="F10" s="21">
        <f t="shared" ref="F10:F15" si="0">E10*0.6</f>
        <v>289799.99999999994</v>
      </c>
      <c r="G10" s="21">
        <f t="shared" ref="G10:G15" si="1">E10*0.4</f>
        <v>193200</v>
      </c>
      <c r="H10" s="21"/>
    </row>
    <row r="11" spans="1:8" ht="31.5" x14ac:dyDescent="0.25">
      <c r="A11" s="4">
        <f>A10+1</f>
        <v>2</v>
      </c>
      <c r="B11" s="29" t="s">
        <v>210</v>
      </c>
      <c r="C11" s="29" t="s">
        <v>211</v>
      </c>
      <c r="D11" s="29" t="s">
        <v>212</v>
      </c>
      <c r="E11" s="6">
        <f>+'7.1. Đất ở tại nông thôn'!E11*0.7</f>
        <v>224000</v>
      </c>
      <c r="F11" s="21">
        <f t="shared" si="0"/>
        <v>134400</v>
      </c>
      <c r="G11" s="21"/>
      <c r="H11" s="21"/>
    </row>
    <row r="12" spans="1:8" ht="15.75" x14ac:dyDescent="0.25">
      <c r="A12" s="9" t="s">
        <v>1</v>
      </c>
      <c r="B12" s="18" t="s">
        <v>223</v>
      </c>
      <c r="C12" s="29"/>
      <c r="D12" s="29"/>
      <c r="E12" s="6"/>
      <c r="F12" s="21"/>
      <c r="G12" s="21"/>
      <c r="H12" s="21"/>
    </row>
    <row r="13" spans="1:8" ht="15.75" x14ac:dyDescent="0.25">
      <c r="A13" s="4">
        <v>1</v>
      </c>
      <c r="B13" s="51" t="s">
        <v>213</v>
      </c>
      <c r="C13" s="51"/>
      <c r="D13" s="51"/>
      <c r="E13" s="6">
        <f>+'7.1. Đất ở tại nông thôn'!E13*0.7</f>
        <v>468999.99999999994</v>
      </c>
      <c r="F13" s="21">
        <f t="shared" si="0"/>
        <v>281399.99999999994</v>
      </c>
      <c r="G13" s="21">
        <f t="shared" si="1"/>
        <v>187600</v>
      </c>
      <c r="H13" s="21"/>
    </row>
    <row r="14" spans="1:8" ht="31.5" x14ac:dyDescent="0.25">
      <c r="A14" s="4">
        <f t="shared" ref="A14:A16" si="2">A13+1</f>
        <v>2</v>
      </c>
      <c r="B14" s="29" t="s">
        <v>214</v>
      </c>
      <c r="C14" s="29" t="s">
        <v>215</v>
      </c>
      <c r="D14" s="29" t="s">
        <v>216</v>
      </c>
      <c r="E14" s="6">
        <f>+'7.1. Đất ở tại nông thôn'!E14*0.7</f>
        <v>503999.99999999994</v>
      </c>
      <c r="F14" s="21">
        <f t="shared" si="0"/>
        <v>302399.99999999994</v>
      </c>
      <c r="G14" s="21">
        <f t="shared" si="1"/>
        <v>201600</v>
      </c>
      <c r="H14" s="21"/>
    </row>
    <row r="15" spans="1:8" ht="31.5" x14ac:dyDescent="0.25">
      <c r="A15" s="4">
        <f t="shared" si="2"/>
        <v>3</v>
      </c>
      <c r="B15" s="29" t="s">
        <v>217</v>
      </c>
      <c r="C15" s="29" t="s">
        <v>218</v>
      </c>
      <c r="D15" s="29" t="s">
        <v>219</v>
      </c>
      <c r="E15" s="6">
        <f>+'7.1. Đất ở tại nông thôn'!E15*0.7</f>
        <v>475999.99999999994</v>
      </c>
      <c r="F15" s="21">
        <f t="shared" si="0"/>
        <v>285599.99999999994</v>
      </c>
      <c r="G15" s="21">
        <f t="shared" si="1"/>
        <v>190400</v>
      </c>
      <c r="H15" s="21"/>
    </row>
    <row r="16" spans="1:8" ht="47.25" x14ac:dyDescent="0.25">
      <c r="A16" s="4">
        <f t="shared" si="2"/>
        <v>4</v>
      </c>
      <c r="B16" s="29" t="s">
        <v>220</v>
      </c>
      <c r="C16" s="29" t="s">
        <v>221</v>
      </c>
      <c r="D16" s="29" t="s">
        <v>222</v>
      </c>
      <c r="E16" s="6">
        <f>+'7.1. Đất ở tại nông thôn'!E16*0.7</f>
        <v>224000</v>
      </c>
      <c r="F16" s="21"/>
      <c r="G16" s="21"/>
      <c r="H16" s="21"/>
    </row>
    <row r="17" spans="1:11" ht="15.75" x14ac:dyDescent="0.25">
      <c r="A17" s="47" t="s">
        <v>135</v>
      </c>
      <c r="B17" s="47"/>
      <c r="C17" s="47"/>
      <c r="D17" s="47"/>
      <c r="E17" s="47"/>
      <c r="F17" s="47"/>
      <c r="G17" s="47"/>
      <c r="H17" s="47"/>
    </row>
    <row r="18" spans="1:11" ht="15.75" x14ac:dyDescent="0.25">
      <c r="A18" s="40" t="s">
        <v>12</v>
      </c>
      <c r="B18" s="40"/>
      <c r="C18" s="40"/>
      <c r="D18" s="40"/>
      <c r="E18" s="40"/>
      <c r="F18" s="40"/>
      <c r="G18" s="40"/>
      <c r="H18" s="40"/>
    </row>
    <row r="19" spans="1:11" ht="15.75" x14ac:dyDescent="0.25">
      <c r="A19" s="4">
        <v>1</v>
      </c>
      <c r="B19" s="31" t="s">
        <v>223</v>
      </c>
      <c r="C19" s="27"/>
      <c r="D19" s="25"/>
      <c r="E19" s="6">
        <f>+'7.1. Đất ở tại nông thôn'!E19*0.7</f>
        <v>118999.99999999999</v>
      </c>
      <c r="F19" s="21"/>
      <c r="G19" s="21"/>
      <c r="H19" s="6"/>
    </row>
    <row r="20" spans="1:11" ht="15.75" x14ac:dyDescent="0.25">
      <c r="A20" s="4">
        <v>2</v>
      </c>
      <c r="B20" s="31" t="s">
        <v>224</v>
      </c>
      <c r="C20" s="27"/>
      <c r="D20" s="25"/>
      <c r="E20" s="6">
        <f>+'7.1. Đất ở tại nông thôn'!E20*0.7</f>
        <v>98000</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50"/>
      <c r="C24" s="50"/>
      <c r="D24" s="50"/>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4">
    <mergeCell ref="A17:H17"/>
    <mergeCell ref="A18:H18"/>
    <mergeCell ref="B24:D24"/>
    <mergeCell ref="A2:B2"/>
    <mergeCell ref="G2:H2"/>
    <mergeCell ref="A4:H4"/>
    <mergeCell ref="A5:H5"/>
    <mergeCell ref="A6:H6"/>
    <mergeCell ref="A7:A8"/>
    <mergeCell ref="B7:B8"/>
    <mergeCell ref="C7:D7"/>
    <mergeCell ref="E7:H7"/>
    <mergeCell ref="B10:D10"/>
    <mergeCell ref="B13:D13"/>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9"/>
  <sheetViews>
    <sheetView view="pageBreakPreview"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ht="15.75" customHeight="1" x14ac:dyDescent="0.25">
      <c r="A2" s="43" t="s">
        <v>208</v>
      </c>
      <c r="B2" s="43"/>
      <c r="C2" s="10"/>
      <c r="D2" s="10"/>
      <c r="E2" s="33" t="s">
        <v>140</v>
      </c>
    </row>
    <row r="3" spans="1:8" x14ac:dyDescent="0.25">
      <c r="A3" s="30"/>
      <c r="B3" s="10"/>
      <c r="C3" s="10"/>
      <c r="D3" s="10"/>
      <c r="E3" s="10"/>
    </row>
    <row r="4" spans="1:8" x14ac:dyDescent="0.25">
      <c r="A4" s="70" t="s">
        <v>230</v>
      </c>
      <c r="B4" s="70"/>
      <c r="C4" s="70"/>
      <c r="D4" s="70"/>
      <c r="E4" s="70"/>
    </row>
    <row r="5" spans="1:8" s="3" customFormat="1" ht="15.6" customHeight="1" x14ac:dyDescent="0.25">
      <c r="A5" s="45" t="s">
        <v>131</v>
      </c>
      <c r="B5" s="45"/>
      <c r="C5" s="45"/>
      <c r="D5" s="45"/>
      <c r="E5" s="45"/>
      <c r="F5" s="39"/>
      <c r="G5" s="39"/>
      <c r="H5" s="39"/>
    </row>
    <row r="6" spans="1:8" x14ac:dyDescent="0.25">
      <c r="A6" s="67" t="s">
        <v>141</v>
      </c>
      <c r="B6" s="67"/>
      <c r="C6" s="67"/>
      <c r="D6" s="67"/>
      <c r="E6" s="67"/>
    </row>
    <row r="7" spans="1:8" x14ac:dyDescent="0.25">
      <c r="A7" s="67" t="s">
        <v>120</v>
      </c>
      <c r="B7" s="67"/>
      <c r="C7" s="67"/>
      <c r="D7" s="67"/>
      <c r="E7" s="67"/>
    </row>
    <row r="8" spans="1:8" x14ac:dyDescent="0.25">
      <c r="A8" s="68" t="s">
        <v>125</v>
      </c>
      <c r="B8" s="68"/>
      <c r="C8" s="68"/>
      <c r="D8" s="68"/>
      <c r="E8" s="68"/>
    </row>
    <row r="9" spans="1:8" x14ac:dyDescent="0.25">
      <c r="A9" s="61" t="s">
        <v>121</v>
      </c>
      <c r="B9" s="61" t="s">
        <v>139</v>
      </c>
      <c r="C9" s="63" t="s">
        <v>138</v>
      </c>
      <c r="D9" s="63"/>
      <c r="E9" s="63"/>
    </row>
    <row r="10" spans="1:8" x14ac:dyDescent="0.25">
      <c r="A10" s="62"/>
      <c r="B10" s="62"/>
      <c r="C10" s="2" t="s">
        <v>7</v>
      </c>
      <c r="D10" s="2" t="s">
        <v>117</v>
      </c>
      <c r="E10" s="2" t="s">
        <v>118</v>
      </c>
    </row>
    <row r="11" spans="1:8" x14ac:dyDescent="0.25">
      <c r="A11" s="1">
        <f>MAX(A9)+1</f>
        <v>1</v>
      </c>
      <c r="B11" s="36" t="s">
        <v>223</v>
      </c>
      <c r="C11" s="37">
        <f ca="1">INDEX('[1]Tổng hợp'!$E$228:$R$232,MATCH($C11,'[1]Tổng hợp'!$E$214:$E$218,0),MATCH(C$7,'[1]Tổng hợp'!$E$214:$R$214,0))</f>
        <v>58000</v>
      </c>
      <c r="D11" s="37">
        <f ca="1">INDEX('[1]Tổng hợp'!$E$228:$R$232,MATCH($C11,'[1]Tổng hợp'!$E$214:$E$218,0),MATCH(D$7,'[1]Tổng hợp'!$E$214:$R$214,0))</f>
        <v>52000</v>
      </c>
      <c r="E11" s="37">
        <f ca="1">INDEX('[1]Tổng hợp'!$E$228:$R$232,MATCH($C11,'[1]Tổng hợp'!$E$214:$E$218,0),MATCH(E$7,'[1]Tổng hợp'!$E$214:$R$214,0))</f>
        <v>46000</v>
      </c>
    </row>
    <row r="12" spans="1:8" x14ac:dyDescent="0.25">
      <c r="A12" s="1">
        <f t="shared" ref="A12" si="0">MAX(A11)+1</f>
        <v>2</v>
      </c>
      <c r="B12" s="36" t="s">
        <v>224</v>
      </c>
      <c r="C12" s="37">
        <f ca="1">INDEX('[1]Tổng hợp'!$E$228:$R$232,MATCH($C12,'[1]Tổng hợp'!$E$214:$E$218,0),MATCH(C$7,'[1]Tổng hợp'!$E$214:$R$214,0))</f>
        <v>51000</v>
      </c>
      <c r="D12" s="37">
        <f ca="1">INDEX('[1]Tổng hợp'!$E$228:$R$232,MATCH($C12,'[1]Tổng hợp'!$E$214:$E$218,0),MATCH(D$7,'[1]Tổng hợp'!$E$214:$R$214,0))</f>
        <v>46000</v>
      </c>
      <c r="E12" s="37">
        <f ca="1">INDEX('[1]Tổng hợp'!$E$228:$R$232,MATCH($C12,'[1]Tổng hợp'!$E$214:$E$218,0),MATCH(E$7,'[1]Tổng hợp'!$E$214:$R$214,0))</f>
        <v>41000</v>
      </c>
    </row>
    <row r="13" spans="1:8" x14ac:dyDescent="0.25">
      <c r="A13" s="32"/>
      <c r="B13" s="32"/>
      <c r="C13" s="32"/>
      <c r="D13" s="32"/>
      <c r="E13" s="32"/>
    </row>
    <row r="14" spans="1:8" x14ac:dyDescent="0.25">
      <c r="A14" s="67" t="s">
        <v>142</v>
      </c>
      <c r="B14" s="67"/>
      <c r="C14" s="67"/>
      <c r="D14" s="67"/>
      <c r="E14" s="67"/>
    </row>
    <row r="15" spans="1:8" x14ac:dyDescent="0.25">
      <c r="A15" s="68" t="s">
        <v>125</v>
      </c>
      <c r="B15" s="68"/>
      <c r="C15" s="68"/>
      <c r="D15" s="68"/>
      <c r="E15" s="68"/>
    </row>
    <row r="16" spans="1:8" x14ac:dyDescent="0.25">
      <c r="A16" s="61" t="s">
        <v>121</v>
      </c>
      <c r="B16" s="61" t="s">
        <v>139</v>
      </c>
      <c r="C16" s="63" t="s">
        <v>138</v>
      </c>
      <c r="D16" s="63"/>
      <c r="E16" s="63"/>
    </row>
    <row r="17" spans="1:5" x14ac:dyDescent="0.25">
      <c r="A17" s="62"/>
      <c r="B17" s="62"/>
      <c r="C17" s="2" t="s">
        <v>7</v>
      </c>
      <c r="D17" s="2" t="s">
        <v>117</v>
      </c>
      <c r="E17" s="2" t="s">
        <v>118</v>
      </c>
    </row>
    <row r="18" spans="1:5" x14ac:dyDescent="0.25">
      <c r="A18" s="1">
        <f>MAX(A16)+1</f>
        <v>1</v>
      </c>
      <c r="B18" s="31" t="str">
        <f>B11</f>
        <v>Xã Quốc Việt cũ</v>
      </c>
      <c r="C18" s="37">
        <f ca="1">INDEX('[1]Tổng hợp'!$E$228:$R$232,MATCH($C18,'[1]Tổng hợp'!$E$214:$E$218,0),MATCH(#REF!,'[1]Tổng hợp'!$E$214:$R$214,0))</f>
        <v>52000</v>
      </c>
      <c r="D18" s="37">
        <f ca="1">INDEX('[1]Tổng hợp'!$E$228:$R$232,MATCH($C18,'[1]Tổng hợp'!$E$214:$E$218,0),MATCH(#REF!,'[1]Tổng hợp'!$E$214:$R$214,0))</f>
        <v>47000</v>
      </c>
      <c r="E18" s="37">
        <f ca="1">INDEX('[1]Tổng hợp'!$E$228:$R$232,MATCH($C18,'[1]Tổng hợp'!$E$214:$E$218,0),MATCH(#REF!,'[1]Tổng hợp'!$E$214:$R$214,0))</f>
        <v>42000</v>
      </c>
    </row>
    <row r="19" spans="1:5" x14ac:dyDescent="0.25">
      <c r="A19" s="1">
        <f t="shared" ref="A19" si="1">MAX(A18)+1</f>
        <v>2</v>
      </c>
      <c r="B19" s="31" t="str">
        <f>B12</f>
        <v>Xã Đào Viên cũ</v>
      </c>
      <c r="C19" s="37">
        <f ca="1">INDEX('[1]Tổng hợp'!$E$228:$R$232,MATCH($C19,'[1]Tổng hợp'!$E$214:$E$218,0),MATCH(#REF!,'[1]Tổng hợp'!$E$214:$R$214,0))</f>
        <v>45000</v>
      </c>
      <c r="D19" s="37">
        <f ca="1">INDEX('[1]Tổng hợp'!$E$228:$R$232,MATCH($C19,'[1]Tổng hợp'!$E$214:$E$218,0),MATCH(#REF!,'[1]Tổng hợp'!$E$214:$R$214,0))</f>
        <v>41000</v>
      </c>
      <c r="E19" s="37">
        <f ca="1">INDEX('[1]Tổng hợp'!$E$228:$R$232,MATCH($C19,'[1]Tổng hợp'!$E$214:$E$218,0),MATCH(#REF!,'[1]Tổng hợp'!$E$214:$R$214,0))</f>
        <v>36000</v>
      </c>
    </row>
    <row r="20" spans="1:5" x14ac:dyDescent="0.25">
      <c r="A20" s="32"/>
      <c r="B20" s="32"/>
      <c r="C20" s="32"/>
      <c r="D20" s="32"/>
      <c r="E20" s="32"/>
    </row>
    <row r="21" spans="1:5" x14ac:dyDescent="0.25">
      <c r="A21" s="67" t="s">
        <v>122</v>
      </c>
      <c r="B21" s="67"/>
      <c r="C21" s="67"/>
      <c r="D21" s="67"/>
      <c r="E21" s="67"/>
    </row>
    <row r="22" spans="1:5" x14ac:dyDescent="0.25">
      <c r="A22" s="68" t="s">
        <v>125</v>
      </c>
      <c r="B22" s="68"/>
      <c r="C22" s="68"/>
      <c r="D22" s="68"/>
      <c r="E22" s="68"/>
    </row>
    <row r="23" spans="1:5" x14ac:dyDescent="0.25">
      <c r="A23" s="61" t="s">
        <v>121</v>
      </c>
      <c r="B23" s="61" t="s">
        <v>139</v>
      </c>
      <c r="C23" s="63" t="s">
        <v>138</v>
      </c>
      <c r="D23" s="63"/>
      <c r="E23" s="63"/>
    </row>
    <row r="24" spans="1:5" x14ac:dyDescent="0.25">
      <c r="A24" s="62"/>
      <c r="B24" s="62"/>
      <c r="C24" s="2" t="s">
        <v>7</v>
      </c>
      <c r="D24" s="2" t="s">
        <v>117</v>
      </c>
      <c r="E24" s="2" t="s">
        <v>118</v>
      </c>
    </row>
    <row r="25" spans="1:5" x14ac:dyDescent="0.25">
      <c r="A25" s="1">
        <f>MAX(A23)+1</f>
        <v>1</v>
      </c>
      <c r="B25" s="31" t="str">
        <f>B11</f>
        <v>Xã Quốc Việt cũ</v>
      </c>
      <c r="C25" s="37">
        <f ca="1">INDEX('[1]Tổng hợp'!$E$228:$R$232,MATCH($C25,'[1]Tổng hợp'!$E$214:$E$218,0),MATCH(C$19,'[1]Tổng hợp'!$E$214:$R$214,0))</f>
        <v>46000</v>
      </c>
      <c r="D25" s="37">
        <f ca="1">INDEX('[1]Tổng hợp'!$E$228:$R$232,MATCH($C25,'[1]Tổng hợp'!$E$214:$E$218,0),MATCH(D$19,'[1]Tổng hợp'!$E$214:$R$214,0))</f>
        <v>41000</v>
      </c>
      <c r="E25" s="37">
        <f ca="1">INDEX('[1]Tổng hợp'!$E$228:$R$232,MATCH($C25,'[1]Tổng hợp'!$E$214:$E$218,0),MATCH(E$19,'[1]Tổng hợp'!$E$214:$R$214,0))</f>
        <v>37000</v>
      </c>
    </row>
    <row r="26" spans="1:5" x14ac:dyDescent="0.25">
      <c r="A26" s="1">
        <f t="shared" ref="A26" si="2">MAX(A25)+1</f>
        <v>2</v>
      </c>
      <c r="B26" s="31" t="str">
        <f>B12</f>
        <v>Xã Đào Viên cũ</v>
      </c>
      <c r="C26" s="37">
        <f ca="1">INDEX('[1]Tổng hợp'!$E$228:$R$232,MATCH($C26,'[1]Tổng hợp'!$E$214:$E$218,0),MATCH(C$19,'[1]Tổng hợp'!$E$214:$R$214,0))</f>
        <v>40000</v>
      </c>
      <c r="D26" s="37">
        <f ca="1">INDEX('[1]Tổng hợp'!$E$228:$R$232,MATCH($C26,'[1]Tổng hợp'!$E$214:$E$218,0),MATCH(D$19,'[1]Tổng hợp'!$E$214:$R$214,0))</f>
        <v>36000</v>
      </c>
      <c r="E26" s="37">
        <f ca="1">INDEX('[1]Tổng hợp'!$E$228:$R$232,MATCH($C26,'[1]Tổng hợp'!$E$214:$E$218,0),MATCH(E$19,'[1]Tổng hợp'!$E$214:$R$214,0))</f>
        <v>32000</v>
      </c>
    </row>
    <row r="27" spans="1:5" x14ac:dyDescent="0.25">
      <c r="A27" s="32"/>
      <c r="B27" s="32"/>
      <c r="C27" s="32"/>
      <c r="D27" s="32"/>
      <c r="E27" s="32"/>
    </row>
    <row r="28" spans="1:5" x14ac:dyDescent="0.25">
      <c r="A28" s="67" t="s">
        <v>123</v>
      </c>
      <c r="B28" s="67"/>
      <c r="C28" s="67"/>
      <c r="D28" s="67"/>
      <c r="E28" s="67"/>
    </row>
    <row r="29" spans="1:5" x14ac:dyDescent="0.25">
      <c r="A29" s="68" t="s">
        <v>125</v>
      </c>
      <c r="B29" s="68"/>
      <c r="C29" s="68"/>
      <c r="D29" s="68"/>
      <c r="E29" s="68"/>
    </row>
    <row r="30" spans="1:5" x14ac:dyDescent="0.25">
      <c r="A30" s="61" t="s">
        <v>121</v>
      </c>
      <c r="B30" s="61" t="s">
        <v>139</v>
      </c>
      <c r="C30" s="63" t="s">
        <v>138</v>
      </c>
      <c r="D30" s="63"/>
      <c r="E30" s="63"/>
    </row>
    <row r="31" spans="1:5" x14ac:dyDescent="0.25">
      <c r="A31" s="62"/>
      <c r="B31" s="62"/>
      <c r="C31" s="2" t="s">
        <v>7</v>
      </c>
      <c r="D31" s="2" t="s">
        <v>117</v>
      </c>
      <c r="E31" s="2" t="s">
        <v>118</v>
      </c>
    </row>
    <row r="32" spans="1:5" x14ac:dyDescent="0.25">
      <c r="A32" s="1">
        <f>MAX(A30)+1</f>
        <v>1</v>
      </c>
      <c r="B32" s="31" t="str">
        <f>B11</f>
        <v>Xã Quốc Việt cũ</v>
      </c>
      <c r="C32" s="37">
        <f ca="1">INDEX('[1]Tổng hợp'!$E$228:$R$232,MATCH($C32,'[1]Tổng hợp'!$E$214:$E$218,0),MATCH(C$25,'[1]Tổng hợp'!$E$214:$R$214,0))</f>
        <v>39000</v>
      </c>
      <c r="D32" s="37">
        <f ca="1">INDEX('[1]Tổng hợp'!$E$228:$R$232,MATCH($C32,'[1]Tổng hợp'!$E$214:$E$218,0),MATCH(D$25,'[1]Tổng hợp'!$E$214:$R$214,0))</f>
        <v>35000</v>
      </c>
      <c r="E32" s="37">
        <f ca="1">INDEX('[1]Tổng hợp'!$E$228:$R$232,MATCH($C32,'[1]Tổng hợp'!$E$214:$E$218,0),MATCH(E$25,'[1]Tổng hợp'!$E$214:$R$214,0))</f>
        <v>31000</v>
      </c>
    </row>
    <row r="33" spans="1:5" x14ac:dyDescent="0.25">
      <c r="A33" s="1">
        <f t="shared" ref="A33" si="3">MAX(A32)+1</f>
        <v>2</v>
      </c>
      <c r="B33" s="31" t="str">
        <f>B12</f>
        <v>Xã Đào Viên cũ</v>
      </c>
      <c r="C33" s="37">
        <f ca="1">INDEX('[1]Tổng hợp'!$E$228:$R$232,MATCH($C33,'[1]Tổng hợp'!$E$214:$E$218,0),MATCH(C$25,'[1]Tổng hợp'!$E$214:$R$214,0))</f>
        <v>36000</v>
      </c>
      <c r="D33" s="37">
        <f ca="1">INDEX('[1]Tổng hợp'!$E$228:$R$232,MATCH($C33,'[1]Tổng hợp'!$E$214:$E$218,0),MATCH(D$25,'[1]Tổng hợp'!$E$214:$R$214,0))</f>
        <v>32000</v>
      </c>
      <c r="E33" s="37">
        <f ca="1">INDEX('[1]Tổng hợp'!$E$228:$R$232,MATCH($C33,'[1]Tổng hợp'!$E$214:$E$218,0),MATCH(E$25,'[1]Tổng hợp'!$E$214:$R$214,0))</f>
        <v>30000</v>
      </c>
    </row>
    <row r="34" spans="1:5" x14ac:dyDescent="0.25">
      <c r="A34" s="32"/>
      <c r="B34" s="32"/>
      <c r="C34" s="32"/>
      <c r="D34" s="32"/>
      <c r="E34" s="32"/>
    </row>
    <row r="35" spans="1:5" x14ac:dyDescent="0.25">
      <c r="A35" s="67" t="s">
        <v>124</v>
      </c>
      <c r="B35" s="67"/>
      <c r="C35" s="67"/>
      <c r="D35" s="67"/>
      <c r="E35" s="67"/>
    </row>
    <row r="36" spans="1:5" x14ac:dyDescent="0.25">
      <c r="A36" s="69" t="s">
        <v>125</v>
      </c>
      <c r="B36" s="69"/>
      <c r="C36" s="69"/>
      <c r="D36" s="69"/>
      <c r="E36" s="69"/>
    </row>
    <row r="37" spans="1:5" ht="31.5" x14ac:dyDescent="0.25">
      <c r="A37" s="2" t="s">
        <v>121</v>
      </c>
      <c r="B37" s="28" t="s">
        <v>139</v>
      </c>
      <c r="C37" s="63" t="s">
        <v>138</v>
      </c>
      <c r="D37" s="63"/>
      <c r="E37" s="63"/>
    </row>
    <row r="38" spans="1:5" x14ac:dyDescent="0.25">
      <c r="A38" s="1">
        <f>MAX(A37)+1</f>
        <v>1</v>
      </c>
      <c r="B38" s="31" t="str">
        <f>B11</f>
        <v>Xã Quốc Việt cũ</v>
      </c>
      <c r="C38" s="64">
        <v>8000</v>
      </c>
      <c r="D38" s="65"/>
      <c r="E38" s="66"/>
    </row>
    <row r="39" spans="1:5" x14ac:dyDescent="0.25">
      <c r="A39" s="1">
        <f t="shared" ref="A39" si="4">MAX(A38)+1</f>
        <v>2</v>
      </c>
      <c r="B39" s="31" t="str">
        <f>B12</f>
        <v>Xã Đào Viên cũ</v>
      </c>
      <c r="C39" s="64">
        <v>6000</v>
      </c>
      <c r="D39" s="65"/>
      <c r="E39" s="66"/>
    </row>
  </sheetData>
  <mergeCells count="29">
    <mergeCell ref="A2:B2"/>
    <mergeCell ref="A8:E8"/>
    <mergeCell ref="A15:E15"/>
    <mergeCell ref="A22:E22"/>
    <mergeCell ref="A6:E6"/>
    <mergeCell ref="A7:E7"/>
    <mergeCell ref="A14:E14"/>
    <mergeCell ref="A21:E21"/>
    <mergeCell ref="A9:A10"/>
    <mergeCell ref="B9:B10"/>
    <mergeCell ref="C16:E16"/>
    <mergeCell ref="C9:E9"/>
    <mergeCell ref="A16:A17"/>
    <mergeCell ref="B16:B17"/>
    <mergeCell ref="A4:E4"/>
    <mergeCell ref="A5:E5"/>
    <mergeCell ref="A23:A24"/>
    <mergeCell ref="B23:B24"/>
    <mergeCell ref="C23:E23"/>
    <mergeCell ref="C38:E38"/>
    <mergeCell ref="C39:E39"/>
    <mergeCell ref="A28:E28"/>
    <mergeCell ref="A35:E35"/>
    <mergeCell ref="A29:E29"/>
    <mergeCell ref="A36:E36"/>
    <mergeCell ref="C37:E37"/>
    <mergeCell ref="C30:E30"/>
    <mergeCell ref="A30:A31"/>
    <mergeCell ref="B30:B31"/>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7.1. Đất ở tại nông thôn</vt:lpstr>
      <vt:lpstr>8.3. Đất TMDV tại đô thị</vt:lpstr>
      <vt:lpstr>7.2. Đất TMDV tại nông thôn</vt:lpstr>
      <vt:lpstr>8.5. Đất SXPNN tại đô thị</vt:lpstr>
      <vt:lpstr>7.3. Đất SXPNN tại nông thôn</vt:lpstr>
      <vt:lpstr>7.4. Đất NN</vt:lpstr>
      <vt:lpstr>'7.1. Đất ở tại nông thôn'!Print_Titles</vt:lpstr>
      <vt:lpstr>'7.2. Đất TMDV tại nông thôn'!Print_Titles</vt:lpstr>
      <vt:lpstr>'7.3. Đất SXPNN tại nông thôn'!Print_Titles</vt:lpstr>
      <vt:lpstr>'8.1. Đất ở tại đô thị '!Print_Titles</vt:lpstr>
      <vt:lpstr>'8.3. Đất TMDV tại đô thị'!Print_Titles</vt:lpstr>
      <vt:lpstr>'8.5. Đất SXPNN tại đô thị'!Print_Titles</vt:lpstr>
      <vt:lpstr>'7.1. Đất ở tại nông thôn'!Vùng_In</vt:lpstr>
      <vt:lpstr>'7.2. Đất TMDV tại nông thôn'!Vùng_In</vt:lpstr>
      <vt:lpstr>'7.3. Đất SXPNN tại nông thôn'!Vùng_In</vt:lpstr>
      <vt:lpstr>'7.4.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2025-08-31T07:56:27Z</dcterms:modified>
</cp:coreProperties>
</file>